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tenney\Downloads\"/>
    </mc:Choice>
  </mc:AlternateContent>
  <xr:revisionPtr revIDLastSave="0" documentId="13_ncr:1_{B3FC3705-7C4C-4F25-AC62-ADEDD5C23B2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inal Report" sheetId="1" r:id="rId1"/>
  </sheets>
  <definedNames>
    <definedName name="_xlnm.Print_Area" localSheetId="0">'Final Report'!$B$1:$AB$72</definedName>
    <definedName name="_xlnm.Print_Titles" localSheetId="0">'Final Report'!$1:$6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1" i="1"/>
  <c r="O33" i="1"/>
  <c r="O34" i="1" l="1"/>
  <c r="S34" i="1" s="1"/>
  <c r="S33" i="1"/>
  <c r="S63" i="1"/>
  <c r="F63" i="1"/>
  <c r="T29" i="1"/>
  <c r="AD29" i="1" s="1"/>
  <c r="X14" i="1"/>
  <c r="AD14" i="1" s="1"/>
  <c r="X22" i="1"/>
  <c r="AC22" i="1" s="1"/>
  <c r="J14" i="1"/>
  <c r="AC14" i="1" s="1"/>
  <c r="J57" i="1"/>
  <c r="H57" i="1"/>
  <c r="G57" i="1"/>
  <c r="B9" i="1"/>
  <c r="B17" i="1"/>
  <c r="O35" i="1"/>
  <c r="AD35" i="1" s="1"/>
  <c r="S35" i="1" l="1"/>
  <c r="AC35" i="1" s="1"/>
  <c r="AC36" i="1"/>
  <c r="AE14" i="1"/>
  <c r="J43" i="1" s="1"/>
  <c r="J39" i="1"/>
  <c r="AD36" i="1"/>
  <c r="AC37" i="1"/>
  <c r="W39" i="1"/>
  <c r="J41" i="1"/>
  <c r="AF14" i="1" l="1"/>
  <c r="J45" i="1" s="1"/>
  <c r="AE36" i="1"/>
  <c r="W43" i="1" s="1"/>
  <c r="W41" i="1"/>
  <c r="AD37" i="1"/>
  <c r="AF36" i="1" l="1"/>
  <c r="W45" i="1" s="1"/>
  <c r="AE37" i="1"/>
  <c r="H56" i="1" l="1"/>
  <c r="G56" i="1"/>
  <c r="J56" i="1"/>
  <c r="N47" i="1"/>
  <c r="AF37" i="1"/>
</calcChain>
</file>

<file path=xl/sharedStrings.xml><?xml version="1.0" encoding="utf-8"?>
<sst xmlns="http://schemas.openxmlformats.org/spreadsheetml/2006/main" count="67" uniqueCount="50">
  <si>
    <t xml:space="preserve">Department of Public Works and Sustainability
17101 Armstrong Ave., Irvine, CA  92614
 Recycle Hotline: (949)-724-7669
Email: CDrecycling@cityofirvine.org </t>
  </si>
  <si>
    <t>Project Address:</t>
  </si>
  <si>
    <t>Plan Check No.:</t>
  </si>
  <si>
    <t>Applicant Name:</t>
  </si>
  <si>
    <t>Date:</t>
  </si>
  <si>
    <t xml:space="preserve">Within 30 days after completion of your project, provide facility name, material, and total tonnage disposed and/or diverted. Copies of documentation, (i.e. weight tickets and facility reports) must be attached. Return the completed form via email to CDrecycling@cityofirvine.org) </t>
  </si>
  <si>
    <t>ASPHALT / CONCRETE DEBRIS</t>
  </si>
  <si>
    <t>disp</t>
  </si>
  <si>
    <t>div</t>
  </si>
  <si>
    <t>gen</t>
  </si>
  <si>
    <t>div rate</t>
  </si>
  <si>
    <t>II. RECYCLING/REUSE/SALVAGE FACILITIES</t>
  </si>
  <si>
    <t>Please list all disposal facilities (i.e. landfill or transformation) used for this project and enter the sum of all tickets/receipts per facility:</t>
  </si>
  <si>
    <t>Please list all recycling facilities or recyclers used for this project and enter the sum of all tickets/receipts per facility:</t>
  </si>
  <si>
    <t>FACILITY NAME</t>
  </si>
  <si>
    <t>TOTAL TONNAGE</t>
  </si>
  <si>
    <t>Sub Total</t>
  </si>
  <si>
    <t>ALL OTHER DEBRIS</t>
  </si>
  <si>
    <t>IV. RECYCLING/REUSE/SALVAGE FACILITIES</t>
  </si>
  <si>
    <t>Please list all recycling facilities or recyclers used for this project and enter the sum of all tickets/receipts per facility, by material recycled:</t>
  </si>
  <si>
    <t>FACILITY/RECYCLER NAME</t>
  </si>
  <si>
    <t>MATERIAL</t>
  </si>
  <si>
    <t>V. MIXED C&amp;D DEBRIS PROCESSING FACILITIES</t>
  </si>
  <si>
    <t>Please list all pre-approved mixed C&amp;D debris processing facilities used and enter the sum of all tickets/receipts per facility:</t>
  </si>
  <si>
    <t>TOTAL TONS DELIVERED</t>
  </si>
  <si>
    <t>TONS DIVERTED</t>
  </si>
  <si>
    <t>TONS DISPOSED</t>
  </si>
  <si>
    <t>PROJECT TOTALS</t>
  </si>
  <si>
    <t>Please enter disposal and diversion totals for each item below, according to letter.  Totals reported must match those listed in Sections I-V:</t>
  </si>
  <si>
    <t xml:space="preserve">TOTAL ASPHALT/CONCRETE DISPOSED </t>
  </si>
  <si>
    <t>TOTAL ALL OTHER DEBRIS DISPOSED</t>
  </si>
  <si>
    <t>TOTAL ASPHALT/CONCRETE DIVERTED</t>
  </si>
  <si>
    <t>TOTAL ALL OTHER DEBRIS DIVERTED</t>
  </si>
  <si>
    <t>TOTAL ASPHALT/CONCRETE GENERATED</t>
  </si>
  <si>
    <t>TOTAL ALL OTHER DEBRIS GENERATED</t>
  </si>
  <si>
    <t>ASPHALT/CONCRETE DIVERSION RATE</t>
  </si>
  <si>
    <t>ALL OTHER DEBRIS DIVERSION RATE</t>
  </si>
  <si>
    <t>OVERALL PROJECT DIVERSION RATE</t>
  </si>
  <si>
    <t>To the best of my knowledge, the above information is an accurate representation of the disposition of the construction and demolition materials generated on-site at the construction job.  I understand that the City of Irvine may audit disposal and recycling documentation for this project.</t>
  </si>
  <si>
    <t>Contractor Name</t>
  </si>
  <si>
    <t>Signature</t>
  </si>
  <si>
    <t>Owner Name</t>
  </si>
  <si>
    <t>OFFICE USE ONLY</t>
  </si>
  <si>
    <t xml:space="preserve"> </t>
  </si>
  <si>
    <t>Plan Check No.</t>
  </si>
  <si>
    <t>Diversion Requirement Met:</t>
  </si>
  <si>
    <t>Yes</t>
  </si>
  <si>
    <t>No</t>
  </si>
  <si>
    <t>Final Compliance Report Approved:</t>
  </si>
  <si>
    <t>Final Report Approved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</si>
</sst>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 &quot;\ #,##0_);\(&quot;$ &quot;\ #,##0\)"/>
    <numFmt numFmtId="165" formatCode="0.0%"/>
    <numFmt numFmtId="166" formatCode="[$-409]d\-mmm\-yyyy;@"/>
    <numFmt numFmtId="167" formatCode="#,##0.0"/>
  </numFmts>
  <fonts count="34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1"/>
      <color indexed="9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3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95">
    <xf numFmtId="0" fontId="0" fillId="0" borderId="0" xfId="0"/>
    <xf numFmtId="0" fontId="21" fillId="0" borderId="0" xfId="0" applyFont="1"/>
    <xf numFmtId="0" fontId="21" fillId="0" borderId="0" xfId="0" applyFont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0" fillId="0" borderId="0" xfId="0" applyAlignment="1">
      <alignment vertical="top" wrapText="1"/>
    </xf>
    <xf numFmtId="0" fontId="21" fillId="0" borderId="0" xfId="0" applyFont="1" applyAlignment="1">
      <alignment horizontal="left" vertical="top"/>
    </xf>
    <xf numFmtId="4" fontId="25" fillId="0" borderId="0" xfId="0" applyNumberFormat="1" applyFont="1" applyAlignment="1">
      <alignment wrapText="1"/>
    </xf>
    <xf numFmtId="0" fontId="25" fillId="0" borderId="0" xfId="0" applyFont="1" applyAlignment="1">
      <alignment horizontal="left" indent="1"/>
    </xf>
    <xf numFmtId="0" fontId="28" fillId="0" borderId="0" xfId="0" applyFont="1" applyAlignment="1">
      <alignment horizontal="right" vertical="center"/>
    </xf>
    <xf numFmtId="4" fontId="27" fillId="0" borderId="0" xfId="0" applyNumberFormat="1" applyFont="1" applyAlignment="1">
      <alignment horizontal="right"/>
    </xf>
    <xf numFmtId="165" fontId="27" fillId="0" borderId="0" xfId="39" applyNumberFormat="1" applyFont="1" applyBorder="1" applyAlignment="1" applyProtection="1">
      <alignment horizontal="right"/>
    </xf>
    <xf numFmtId="4" fontId="27" fillId="0" borderId="0" xfId="0" applyNumberFormat="1" applyFont="1" applyAlignment="1">
      <alignment horizontal="right" vertical="top"/>
    </xf>
    <xf numFmtId="4" fontId="25" fillId="0" borderId="0" xfId="0" applyNumberFormat="1" applyFont="1" applyAlignment="1">
      <alignment horizontal="right" wrapText="1" indent="2"/>
    </xf>
    <xf numFmtId="4" fontId="0" fillId="0" borderId="0" xfId="0" applyNumberFormat="1" applyAlignment="1">
      <alignment horizontal="right" wrapText="1" indent="2"/>
    </xf>
    <xf numFmtId="0" fontId="23" fillId="0" borderId="10" xfId="0" applyFont="1" applyBorder="1"/>
    <xf numFmtId="4" fontId="25" fillId="0" borderId="10" xfId="0" applyNumberFormat="1" applyFont="1" applyBorder="1" applyAlignment="1">
      <alignment wrapText="1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vertical="center"/>
    </xf>
    <xf numFmtId="0" fontId="29" fillId="24" borderId="0" xfId="0" applyFont="1" applyFill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30" fillId="0" borderId="0" xfId="0" applyFont="1" applyAlignment="1">
      <alignment horizontal="right" vertical="center"/>
    </xf>
    <xf numFmtId="4" fontId="24" fillId="0" borderId="0" xfId="0" applyNumberFormat="1" applyFont="1" applyAlignment="1">
      <alignment horizontal="right" vertical="center" indent="1"/>
    </xf>
    <xf numFmtId="167" fontId="24" fillId="0" borderId="0" xfId="0" applyNumberFormat="1" applyFont="1" applyAlignment="1">
      <alignment horizontal="right" vertical="center" indent="1"/>
    </xf>
    <xf numFmtId="165" fontId="24" fillId="0" borderId="0" xfId="0" applyNumberFormat="1" applyFont="1" applyAlignment="1">
      <alignment horizontal="center" vertical="center"/>
    </xf>
    <xf numFmtId="4" fontId="32" fillId="0" borderId="10" xfId="0" applyNumberFormat="1" applyFont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165" fontId="24" fillId="0" borderId="0" xfId="39" applyNumberFormat="1" applyFont="1" applyBorder="1" applyAlignment="1" applyProtection="1">
      <alignment horizontal="center" vertical="center"/>
    </xf>
    <xf numFmtId="0" fontId="23" fillId="0" borderId="11" xfId="0" applyFont="1" applyBorder="1"/>
    <xf numFmtId="0" fontId="27" fillId="0" borderId="0" xfId="0" applyFont="1"/>
    <xf numFmtId="0" fontId="27" fillId="0" borderId="0" xfId="0" applyFont="1" applyAlignment="1">
      <alignment horizontal="right" wrapText="1"/>
    </xf>
    <xf numFmtId="0" fontId="27" fillId="0" borderId="0" xfId="0" applyFont="1" applyAlignment="1">
      <alignment horizontal="left" wrapText="1"/>
    </xf>
    <xf numFmtId="0" fontId="27" fillId="0" borderId="0" xfId="0" applyFont="1" applyAlignment="1">
      <alignment horizontal="right" vertical="top" wrapText="1"/>
    </xf>
    <xf numFmtId="0" fontId="27" fillId="0" borderId="0" xfId="0" applyFont="1" applyAlignment="1">
      <alignment vertical="top" wrapText="1"/>
    </xf>
    <xf numFmtId="165" fontId="27" fillId="0" borderId="0" xfId="39" applyNumberFormat="1" applyFont="1" applyBorder="1" applyAlignment="1" applyProtection="1">
      <alignment horizontal="right" vertical="top"/>
    </xf>
    <xf numFmtId="0" fontId="27" fillId="0" borderId="0" xfId="0" applyFont="1" applyAlignment="1">
      <alignment horizontal="left" vertical="top"/>
    </xf>
    <xf numFmtId="2" fontId="27" fillId="0" borderId="0" xfId="0" applyNumberFormat="1" applyFont="1"/>
    <xf numFmtId="0" fontId="27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5" fillId="0" borderId="14" xfId="0" applyFont="1" applyBorder="1" applyAlignment="1">
      <alignment horizontal="left" indent="1"/>
    </xf>
    <xf numFmtId="0" fontId="23" fillId="0" borderId="0" xfId="0" applyFont="1" applyAlignment="1">
      <alignment horizontal="left" vertical="center" indent="1"/>
    </xf>
    <xf numFmtId="166" fontId="25" fillId="0" borderId="13" xfId="0" applyNumberFormat="1" applyFont="1" applyBorder="1"/>
    <xf numFmtId="0" fontId="23" fillId="0" borderId="16" xfId="0" applyFont="1" applyBorder="1"/>
    <xf numFmtId="0" fontId="23" fillId="0" borderId="0" xfId="0" applyFont="1" applyAlignment="1">
      <alignment wrapText="1"/>
    </xf>
    <xf numFmtId="0" fontId="23" fillId="0" borderId="12" xfId="0" applyFont="1" applyBorder="1" applyAlignment="1">
      <alignment horizontal="right"/>
    </xf>
    <xf numFmtId="0" fontId="30" fillId="0" borderId="0" xfId="0" applyFont="1" applyAlignment="1">
      <alignment horizontal="right" vertical="center" wrapText="1"/>
    </xf>
    <xf numFmtId="0" fontId="27" fillId="24" borderId="0" xfId="0" applyFont="1" applyFill="1" applyAlignment="1">
      <alignment horizontal="left" vertical="center" wrapText="1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20" fillId="0" borderId="0" xfId="0" applyFont="1" applyAlignment="1">
      <alignment horizontal="center" wrapText="1"/>
    </xf>
    <xf numFmtId="0" fontId="25" fillId="0" borderId="31" xfId="0" applyFont="1" applyBorder="1" applyAlignment="1" applyProtection="1">
      <alignment horizontal="left" indent="1"/>
      <protection locked="0"/>
    </xf>
    <xf numFmtId="166" fontId="25" fillId="0" borderId="31" xfId="0" applyNumberFormat="1" applyFont="1" applyBorder="1" applyAlignment="1" applyProtection="1">
      <alignment horizontal="left" indent="1"/>
      <protection locked="0"/>
    </xf>
    <xf numFmtId="0" fontId="20" fillId="0" borderId="16" xfId="0" applyFont="1" applyBorder="1" applyAlignment="1">
      <alignment horizontal="center" wrapText="1"/>
    </xf>
    <xf numFmtId="0" fontId="22" fillId="0" borderId="0" xfId="0" applyFont="1" applyAlignment="1">
      <alignment horizontal="center" vertical="top" wrapText="1"/>
    </xf>
    <xf numFmtId="0" fontId="24" fillId="0" borderId="31" xfId="0" applyFont="1" applyBorder="1" applyAlignment="1" applyProtection="1">
      <alignment horizontal="left" indent="1"/>
      <protection locked="0"/>
    </xf>
    <xf numFmtId="0" fontId="24" fillId="0" borderId="31" xfId="0" applyFont="1" applyBorder="1" applyAlignment="1" applyProtection="1">
      <alignment horizontal="left" indent="2"/>
      <protection locked="0"/>
    </xf>
    <xf numFmtId="0" fontId="23" fillId="0" borderId="32" xfId="0" applyFont="1" applyBorder="1" applyAlignment="1">
      <alignment horizontal="left"/>
    </xf>
    <xf numFmtId="0" fontId="23" fillId="0" borderId="33" xfId="0" applyFont="1" applyBorder="1" applyAlignment="1">
      <alignment horizontal="left"/>
    </xf>
    <xf numFmtId="0" fontId="23" fillId="0" borderId="34" xfId="0" applyFont="1" applyBorder="1" applyAlignment="1">
      <alignment horizontal="left"/>
    </xf>
    <xf numFmtId="0" fontId="23" fillId="0" borderId="32" xfId="0" applyFont="1" applyBorder="1" applyAlignment="1">
      <alignment horizontal="center"/>
    </xf>
    <xf numFmtId="0" fontId="23" fillId="0" borderId="33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5" fillId="0" borderId="35" xfId="0" applyFont="1" applyBorder="1" applyAlignment="1" applyProtection="1">
      <alignment horizontal="left" wrapText="1" indent="1"/>
      <protection locked="0"/>
    </xf>
    <xf numFmtId="0" fontId="0" fillId="0" borderId="29" xfId="0" applyBorder="1" applyAlignment="1" applyProtection="1">
      <alignment horizontal="left" wrapText="1" indent="1"/>
      <protection locked="0"/>
    </xf>
    <xf numFmtId="0" fontId="0" fillId="0" borderId="36" xfId="0" applyBorder="1" applyAlignment="1" applyProtection="1">
      <alignment horizontal="left" wrapText="1" indent="1"/>
      <protection locked="0"/>
    </xf>
    <xf numFmtId="0" fontId="25" fillId="0" borderId="21" xfId="0" applyFont="1" applyBorder="1" applyAlignment="1" applyProtection="1">
      <alignment horizontal="left" wrapText="1" indent="1"/>
      <protection locked="0"/>
    </xf>
    <xf numFmtId="0" fontId="0" fillId="0" borderId="22" xfId="0" applyBorder="1" applyAlignment="1" applyProtection="1">
      <alignment horizontal="left" wrapText="1" indent="1"/>
      <protection locked="0"/>
    </xf>
    <xf numFmtId="0" fontId="0" fillId="0" borderId="23" xfId="0" applyBorder="1" applyAlignment="1" applyProtection="1">
      <alignment horizontal="left" wrapText="1" indent="1"/>
      <protection locked="0"/>
    </xf>
    <xf numFmtId="0" fontId="23" fillId="0" borderId="37" xfId="0" applyFon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4" fontId="25" fillId="0" borderId="39" xfId="0" applyNumberFormat="1" applyFont="1" applyBorder="1" applyAlignment="1" applyProtection="1">
      <alignment horizontal="right" wrapText="1" indent="2"/>
      <protection locked="0"/>
    </xf>
    <xf numFmtId="0" fontId="0" fillId="0" borderId="40" xfId="0" applyBorder="1" applyAlignment="1" applyProtection="1">
      <alignment horizontal="right" wrapText="1" indent="2"/>
      <protection locked="0"/>
    </xf>
    <xf numFmtId="0" fontId="0" fillId="0" borderId="41" xfId="0" applyBorder="1" applyAlignment="1" applyProtection="1">
      <alignment horizontal="right" wrapText="1" indent="2"/>
      <protection locked="0"/>
    </xf>
    <xf numFmtId="0" fontId="25" fillId="0" borderId="39" xfId="0" applyFont="1" applyBorder="1" applyAlignment="1" applyProtection="1">
      <alignment horizontal="left" wrapText="1" indent="1"/>
      <protection locked="0"/>
    </xf>
    <xf numFmtId="0" fontId="0" fillId="0" borderId="40" xfId="0" applyBorder="1" applyAlignment="1" applyProtection="1">
      <alignment horizontal="left" wrapText="1" indent="1"/>
      <protection locked="0"/>
    </xf>
    <xf numFmtId="0" fontId="0" fillId="0" borderId="41" xfId="0" applyBorder="1" applyAlignment="1" applyProtection="1">
      <alignment horizontal="left" wrapText="1" indent="1"/>
      <protection locked="0"/>
    </xf>
    <xf numFmtId="0" fontId="0" fillId="0" borderId="20" xfId="0" applyBorder="1" applyAlignment="1">
      <alignment horizontal="center" wrapText="1"/>
    </xf>
    <xf numFmtId="0" fontId="25" fillId="0" borderId="21" xfId="0" applyFont="1" applyBorder="1" applyAlignment="1" applyProtection="1">
      <alignment horizontal="left" indent="1"/>
      <protection locked="0"/>
    </xf>
    <xf numFmtId="0" fontId="28" fillId="0" borderId="22" xfId="0" applyFont="1" applyBorder="1" applyAlignment="1" applyProtection="1">
      <alignment horizontal="left" indent="1"/>
      <protection locked="0"/>
    </xf>
    <xf numFmtId="0" fontId="0" fillId="0" borderId="0" xfId="0" applyAlignment="1">
      <alignment horizontal="left" indent="1"/>
    </xf>
    <xf numFmtId="0" fontId="23" fillId="0" borderId="44" xfId="0" applyFont="1" applyBorder="1" applyAlignment="1">
      <alignment horizontal="left"/>
    </xf>
    <xf numFmtId="0" fontId="23" fillId="0" borderId="45" xfId="0" applyFont="1" applyBorder="1" applyAlignment="1">
      <alignment horizontal="left"/>
    </xf>
    <xf numFmtId="0" fontId="23" fillId="0" borderId="19" xfId="0" applyFont="1" applyBorder="1" applyAlignment="1">
      <alignment horizontal="center" wrapText="1"/>
    </xf>
    <xf numFmtId="0" fontId="0" fillId="0" borderId="46" xfId="0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25" fillId="0" borderId="40" xfId="0" applyFont="1" applyBorder="1" applyAlignment="1" applyProtection="1">
      <alignment horizontal="left" wrapText="1" indent="1"/>
      <protection locked="0"/>
    </xf>
    <xf numFmtId="0" fontId="25" fillId="0" borderId="41" xfId="0" applyFont="1" applyBorder="1" applyAlignment="1" applyProtection="1">
      <alignment horizontal="left" wrapText="1" indent="1"/>
      <protection locked="0"/>
    </xf>
    <xf numFmtId="4" fontId="25" fillId="0" borderId="42" xfId="0" applyNumberFormat="1" applyFont="1" applyBorder="1" applyAlignment="1" applyProtection="1">
      <alignment horizontal="right" wrapText="1" indent="2"/>
      <protection locked="0"/>
    </xf>
    <xf numFmtId="4" fontId="28" fillId="0" borderId="40" xfId="0" applyNumberFormat="1" applyFont="1" applyBorder="1" applyAlignment="1" applyProtection="1">
      <alignment horizontal="right" wrapText="1" indent="2"/>
      <protection locked="0"/>
    </xf>
    <xf numFmtId="4" fontId="28" fillId="0" borderId="41" xfId="0" applyNumberFormat="1" applyFont="1" applyBorder="1" applyAlignment="1" applyProtection="1">
      <alignment horizontal="right" wrapText="1" indent="2"/>
      <protection locked="0"/>
    </xf>
    <xf numFmtId="4" fontId="25" fillId="0" borderId="43" xfId="0" applyNumberFormat="1" applyFont="1" applyBorder="1" applyAlignment="1" applyProtection="1">
      <alignment horizontal="right" wrapText="1" indent="2"/>
      <protection locked="0"/>
    </xf>
    <xf numFmtId="4" fontId="28" fillId="0" borderId="22" xfId="0" applyNumberFormat="1" applyFont="1" applyBorder="1" applyAlignment="1" applyProtection="1">
      <alignment horizontal="right" wrapText="1" indent="2"/>
      <protection locked="0"/>
    </xf>
    <xf numFmtId="4" fontId="28" fillId="0" borderId="23" xfId="0" applyNumberFormat="1" applyFont="1" applyBorder="1" applyAlignment="1" applyProtection="1">
      <alignment horizontal="right" wrapText="1" indent="2"/>
      <protection locked="0"/>
    </xf>
    <xf numFmtId="0" fontId="23" fillId="0" borderId="37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4" fontId="25" fillId="0" borderId="43" xfId="0" applyNumberFormat="1" applyFont="1" applyBorder="1" applyAlignment="1" applyProtection="1">
      <alignment horizontal="center" wrapText="1"/>
      <protection locked="0"/>
    </xf>
    <xf numFmtId="4" fontId="25" fillId="0" borderId="22" xfId="0" applyNumberFormat="1" applyFont="1" applyBorder="1" applyAlignment="1" applyProtection="1">
      <alignment horizontal="center" wrapText="1"/>
      <protection locked="0"/>
    </xf>
    <xf numFmtId="0" fontId="25" fillId="0" borderId="29" xfId="0" applyFont="1" applyBorder="1" applyAlignment="1" applyProtection="1">
      <alignment horizontal="left" wrapText="1" indent="1"/>
      <protection locked="0"/>
    </xf>
    <xf numFmtId="0" fontId="25" fillId="0" borderId="36" xfId="0" applyFont="1" applyBorder="1" applyAlignment="1" applyProtection="1">
      <alignment horizontal="left" wrapText="1" indent="1"/>
      <protection locked="0"/>
    </xf>
    <xf numFmtId="4" fontId="25" fillId="0" borderId="35" xfId="0" applyNumberFormat="1" applyFont="1" applyBorder="1" applyAlignment="1" applyProtection="1">
      <alignment horizontal="right" wrapText="1" indent="2"/>
      <protection locked="0"/>
    </xf>
    <xf numFmtId="0" fontId="0" fillId="0" borderId="29" xfId="0" applyBorder="1" applyAlignment="1" applyProtection="1">
      <alignment horizontal="right" wrapText="1" indent="2"/>
      <protection locked="0"/>
    </xf>
    <xf numFmtId="0" fontId="0" fillId="0" borderId="36" xfId="0" applyBorder="1" applyAlignment="1" applyProtection="1">
      <alignment horizontal="right" wrapText="1" indent="2"/>
      <protection locked="0"/>
    </xf>
    <xf numFmtId="4" fontId="25" fillId="0" borderId="21" xfId="0" applyNumberFormat="1" applyFont="1" applyBorder="1" applyAlignment="1" applyProtection="1">
      <alignment horizontal="right" wrapText="1" indent="2"/>
      <protection locked="0"/>
    </xf>
    <xf numFmtId="0" fontId="0" fillId="0" borderId="22" xfId="0" applyBorder="1" applyAlignment="1" applyProtection="1">
      <alignment horizontal="right" wrapText="1" indent="2"/>
      <protection locked="0"/>
    </xf>
    <xf numFmtId="0" fontId="0" fillId="0" borderId="23" xfId="0" applyBorder="1" applyAlignment="1" applyProtection="1">
      <alignment horizontal="right" wrapText="1" indent="2"/>
      <protection locked="0"/>
    </xf>
    <xf numFmtId="0" fontId="0" fillId="0" borderId="51" xfId="0" applyBorder="1" applyAlignment="1" applyProtection="1">
      <alignment horizontal="right" wrapText="1" indent="2"/>
      <protection locked="0"/>
    </xf>
    <xf numFmtId="4" fontId="25" fillId="0" borderId="52" xfId="0" applyNumberFormat="1" applyFont="1" applyBorder="1" applyAlignment="1" applyProtection="1">
      <alignment horizontal="right" wrapText="1" indent="2"/>
      <protection locked="0"/>
    </xf>
    <xf numFmtId="0" fontId="0" fillId="0" borderId="46" xfId="0" applyBorder="1" applyAlignment="1" applyProtection="1">
      <alignment horizontal="right" wrapText="1" indent="2"/>
      <protection locked="0"/>
    </xf>
    <xf numFmtId="0" fontId="0" fillId="0" borderId="53" xfId="0" applyBorder="1" applyAlignment="1" applyProtection="1">
      <alignment horizontal="right" wrapText="1" indent="2"/>
      <protection locked="0"/>
    </xf>
    <xf numFmtId="0" fontId="0" fillId="0" borderId="19" xfId="0" applyBorder="1" applyAlignment="1">
      <alignment horizontal="right" wrapText="1" indent="2"/>
    </xf>
    <xf numFmtId="0" fontId="0" fillId="0" borderId="20" xfId="0" applyBorder="1" applyAlignment="1">
      <alignment horizontal="right" wrapText="1" indent="2"/>
    </xf>
    <xf numFmtId="0" fontId="25" fillId="0" borderId="22" xfId="0" applyFont="1" applyBorder="1" applyAlignment="1" applyProtection="1">
      <alignment horizontal="left" wrapText="1" indent="1"/>
      <protection locked="0"/>
    </xf>
    <xf numFmtId="0" fontId="25" fillId="0" borderId="23" xfId="0" applyFont="1" applyBorder="1" applyAlignment="1" applyProtection="1">
      <alignment horizontal="left" wrapText="1" indent="1"/>
      <protection locked="0"/>
    </xf>
    <xf numFmtId="0" fontId="25" fillId="0" borderId="24" xfId="0" applyFont="1" applyBorder="1" applyAlignment="1" applyProtection="1">
      <alignment horizontal="left" wrapText="1" indent="1"/>
      <protection locked="0"/>
    </xf>
    <xf numFmtId="0" fontId="25" fillId="0" borderId="25" xfId="0" applyFont="1" applyBorder="1" applyAlignment="1" applyProtection="1">
      <alignment horizontal="left" wrapText="1" indent="1"/>
      <protection locked="0"/>
    </xf>
    <xf numFmtId="0" fontId="25" fillId="0" borderId="26" xfId="0" applyFont="1" applyBorder="1" applyAlignment="1" applyProtection="1">
      <alignment horizontal="left" wrapText="1" indent="1"/>
      <protection locked="0"/>
    </xf>
    <xf numFmtId="0" fontId="25" fillId="0" borderId="27" xfId="0" applyFont="1" applyBorder="1" applyAlignment="1" applyProtection="1">
      <alignment horizontal="left" wrapText="1" indent="1"/>
      <protection locked="0"/>
    </xf>
    <xf numFmtId="4" fontId="25" fillId="0" borderId="42" xfId="0" applyNumberFormat="1" applyFont="1" applyBorder="1" applyAlignment="1" applyProtection="1">
      <alignment horizontal="center" wrapText="1"/>
      <protection locked="0"/>
    </xf>
    <xf numFmtId="4" fontId="25" fillId="0" borderId="40" xfId="0" applyNumberFormat="1" applyFont="1" applyBorder="1" applyAlignment="1" applyProtection="1">
      <alignment horizontal="center" wrapText="1"/>
      <protection locked="0"/>
    </xf>
    <xf numFmtId="4" fontId="25" fillId="0" borderId="42" xfId="0" applyNumberFormat="1" applyFont="1" applyBorder="1" applyAlignment="1">
      <alignment horizontal="right" wrapText="1" indent="2"/>
    </xf>
    <xf numFmtId="0" fontId="0" fillId="0" borderId="40" xfId="0" applyBorder="1" applyAlignment="1">
      <alignment horizontal="right" wrapText="1" indent="2"/>
    </xf>
    <xf numFmtId="0" fontId="0" fillId="0" borderId="41" xfId="0" applyBorder="1" applyAlignment="1">
      <alignment horizontal="right" wrapText="1" indent="2"/>
    </xf>
    <xf numFmtId="4" fontId="25" fillId="0" borderId="43" xfId="0" applyNumberFormat="1" applyFont="1" applyBorder="1" applyAlignment="1">
      <alignment horizontal="right" wrapText="1" indent="2"/>
    </xf>
    <xf numFmtId="0" fontId="0" fillId="0" borderId="22" xfId="0" applyBorder="1" applyAlignment="1">
      <alignment horizontal="right" wrapText="1" indent="2"/>
    </xf>
    <xf numFmtId="0" fontId="0" fillId="0" borderId="23" xfId="0" applyBorder="1" applyAlignment="1">
      <alignment horizontal="right" wrapText="1" indent="2"/>
    </xf>
    <xf numFmtId="0" fontId="25" fillId="0" borderId="39" xfId="0" applyFont="1" applyBorder="1" applyAlignment="1" applyProtection="1">
      <alignment horizontal="left" indent="1"/>
      <protection locked="0"/>
    </xf>
    <xf numFmtId="0" fontId="28" fillId="0" borderId="40" xfId="0" applyFont="1" applyBorder="1" applyAlignment="1" applyProtection="1">
      <alignment horizontal="left" indent="1"/>
      <protection locked="0"/>
    </xf>
    <xf numFmtId="0" fontId="26" fillId="24" borderId="0" xfId="0" applyFont="1" applyFill="1" applyAlignment="1">
      <alignment horizontal="left" vertical="center" wrapText="1"/>
    </xf>
    <xf numFmtId="0" fontId="27" fillId="24" borderId="0" xfId="0" applyFont="1" applyFill="1" applyAlignment="1">
      <alignment horizontal="left" vertical="center" wrapText="1"/>
    </xf>
    <xf numFmtId="0" fontId="23" fillId="0" borderId="18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5" fillId="0" borderId="31" xfId="0" applyFont="1" applyBorder="1" applyAlignment="1">
      <alignment horizontal="left"/>
    </xf>
    <xf numFmtId="166" fontId="25" fillId="0" borderId="31" xfId="0" applyNumberFormat="1" applyFont="1" applyBorder="1" applyAlignment="1">
      <alignment horizontal="left"/>
    </xf>
    <xf numFmtId="0" fontId="24" fillId="0" borderId="31" xfId="0" applyFont="1" applyBorder="1" applyAlignment="1">
      <alignment horizontal="left"/>
    </xf>
    <xf numFmtId="0" fontId="23" fillId="0" borderId="49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50" xfId="0" applyFont="1" applyBorder="1" applyAlignment="1">
      <alignment horizontal="center"/>
    </xf>
    <xf numFmtId="3" fontId="25" fillId="0" borderId="31" xfId="0" applyNumberFormat="1" applyFont="1" applyBorder="1" applyAlignment="1">
      <alignment horizontal="left" indent="1"/>
    </xf>
    <xf numFmtId="164" fontId="25" fillId="0" borderId="31" xfId="0" applyNumberFormat="1" applyFont="1" applyBorder="1" applyAlignment="1">
      <alignment horizontal="left" indent="1"/>
    </xf>
    <xf numFmtId="0" fontId="30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47" xfId="0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0" xfId="0" applyAlignment="1">
      <alignment wrapText="1"/>
    </xf>
    <xf numFmtId="4" fontId="25" fillId="0" borderId="28" xfId="0" applyNumberFormat="1" applyFont="1" applyBorder="1" applyAlignment="1">
      <alignment horizontal="right" vertical="center" indent="1"/>
    </xf>
    <xf numFmtId="4" fontId="25" fillId="0" borderId="29" xfId="0" applyNumberFormat="1" applyFont="1" applyBorder="1" applyAlignment="1">
      <alignment horizontal="right" vertical="center" indent="1"/>
    </xf>
    <xf numFmtId="4" fontId="25" fillId="0" borderId="30" xfId="0" applyNumberFormat="1" applyFont="1" applyBorder="1" applyAlignment="1">
      <alignment horizontal="right" vertical="center" indent="1"/>
    </xf>
    <xf numFmtId="10" fontId="32" fillId="0" borderId="18" xfId="39" applyNumberFormat="1" applyFont="1" applyBorder="1" applyAlignment="1" applyProtection="1">
      <alignment horizontal="right" vertical="center" indent="1"/>
    </xf>
    <xf numFmtId="10" fontId="32" fillId="0" borderId="19" xfId="39" applyNumberFormat="1" applyFont="1" applyBorder="1" applyAlignment="1" applyProtection="1">
      <alignment horizontal="right" vertical="center" indent="1"/>
    </xf>
    <xf numFmtId="10" fontId="32" fillId="0" borderId="20" xfId="39" applyNumberFormat="1" applyFont="1" applyBorder="1" applyAlignment="1" applyProtection="1">
      <alignment horizontal="right" vertical="center" indent="1"/>
    </xf>
    <xf numFmtId="4" fontId="31" fillId="0" borderId="28" xfId="0" applyNumberFormat="1" applyFont="1" applyBorder="1" applyAlignment="1">
      <alignment horizontal="right" vertical="center" indent="1"/>
    </xf>
    <xf numFmtId="4" fontId="31" fillId="0" borderId="29" xfId="0" applyNumberFormat="1" applyFont="1" applyBorder="1" applyAlignment="1">
      <alignment horizontal="right" vertical="center" indent="1"/>
    </xf>
    <xf numFmtId="4" fontId="31" fillId="0" borderId="30" xfId="0" applyNumberFormat="1" applyFont="1" applyBorder="1" applyAlignment="1">
      <alignment horizontal="right" vertical="center" indent="1"/>
    </xf>
    <xf numFmtId="165" fontId="31" fillId="0" borderId="18" xfId="0" applyNumberFormat="1" applyFont="1" applyBorder="1" applyAlignment="1">
      <alignment horizontal="right" vertical="center" indent="1"/>
    </xf>
    <xf numFmtId="165" fontId="31" fillId="0" borderId="19" xfId="0" applyNumberFormat="1" applyFont="1" applyBorder="1" applyAlignment="1">
      <alignment horizontal="right" vertical="center" indent="1"/>
    </xf>
    <xf numFmtId="165" fontId="31" fillId="0" borderId="20" xfId="0" applyNumberFormat="1" applyFont="1" applyBorder="1" applyAlignment="1">
      <alignment horizontal="right" vertical="center" inden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wrapText="1"/>
    </xf>
    <xf numFmtId="0" fontId="1" fillId="0" borderId="46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wrapText="1"/>
    </xf>
    <xf numFmtId="4" fontId="28" fillId="0" borderId="18" xfId="0" applyNumberFormat="1" applyFont="1" applyBorder="1" applyAlignment="1">
      <alignment horizontal="right" vertical="center" wrapText="1" indent="2"/>
    </xf>
    <xf numFmtId="0" fontId="28" fillId="0" borderId="19" xfId="0" applyFont="1" applyBorder="1" applyAlignment="1">
      <alignment horizontal="right" vertical="center" wrapText="1" indent="2"/>
    </xf>
    <xf numFmtId="0" fontId="28" fillId="0" borderId="20" xfId="0" applyFont="1" applyBorder="1" applyAlignment="1">
      <alignment horizontal="right" vertical="center" wrapText="1" indent="2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 indent="1"/>
    </xf>
    <xf numFmtId="0" fontId="1" fillId="0" borderId="10" xfId="0" applyFont="1" applyBorder="1"/>
    <xf numFmtId="4" fontId="28" fillId="0" borderId="18" xfId="0" applyNumberFormat="1" applyFont="1" applyBorder="1" applyAlignment="1">
      <alignment horizontal="right" wrapText="1" indent="2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indent="2"/>
    </xf>
    <xf numFmtId="4" fontId="1" fillId="0" borderId="0" xfId="0" applyNumberFormat="1" applyFont="1" applyAlignment="1">
      <alignment horizontal="left" vertical="center"/>
    </xf>
    <xf numFmtId="0" fontId="1" fillId="0" borderId="11" xfId="0" applyFont="1" applyBorder="1"/>
    <xf numFmtId="0" fontId="1" fillId="0" borderId="0" xfId="0" applyFont="1" applyAlignment="1">
      <alignment wrapText="1"/>
    </xf>
    <xf numFmtId="0" fontId="25" fillId="0" borderId="31" xfId="0" applyFont="1" applyBorder="1" applyAlignment="1" applyProtection="1">
      <protection locked="0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64770</xdr:colOff>
      <xdr:row>13</xdr:row>
      <xdr:rowOff>74295</xdr:rowOff>
    </xdr:from>
    <xdr:ext cx="104882" cy="183444"/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2852794" y="4574577"/>
          <a:ext cx="95347" cy="17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A</a:t>
          </a:r>
        </a:p>
      </xdr:txBody>
    </xdr:sp>
    <xdr:clientData/>
  </xdr:oneCellAnchor>
  <xdr:oneCellAnchor>
    <xdr:from>
      <xdr:col>23</xdr:col>
      <xdr:colOff>64770</xdr:colOff>
      <xdr:row>13</xdr:row>
      <xdr:rowOff>74295</xdr:rowOff>
    </xdr:from>
    <xdr:ext cx="94065" cy="173253"/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7169299" y="4556648"/>
          <a:ext cx="94065" cy="17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B</a:t>
          </a:r>
        </a:p>
      </xdr:txBody>
    </xdr:sp>
    <xdr:clientData/>
  </xdr:oneCellAnchor>
  <xdr:oneCellAnchor>
    <xdr:from>
      <xdr:col>23</xdr:col>
      <xdr:colOff>64770</xdr:colOff>
      <xdr:row>21</xdr:row>
      <xdr:rowOff>74295</xdr:rowOff>
    </xdr:from>
    <xdr:ext cx="115954" cy="182878"/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7371005" y="6349589"/>
          <a:ext cx="105413" cy="17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D</a:t>
          </a:r>
        </a:p>
      </xdr:txBody>
    </xdr:sp>
    <xdr:clientData/>
  </xdr:oneCellAnchor>
  <xdr:oneCellAnchor>
    <xdr:from>
      <xdr:col>19</xdr:col>
      <xdr:colOff>36195</xdr:colOff>
      <xdr:row>28</xdr:row>
      <xdr:rowOff>66675</xdr:rowOff>
    </xdr:from>
    <xdr:ext cx="90409" cy="182878"/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6041988" y="7982510"/>
          <a:ext cx="90409" cy="17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E</a:t>
          </a:r>
        </a:p>
      </xdr:txBody>
    </xdr:sp>
    <xdr:clientData/>
  </xdr:oneCellAnchor>
  <xdr:oneCellAnchor>
    <xdr:from>
      <xdr:col>18</xdr:col>
      <xdr:colOff>36195</xdr:colOff>
      <xdr:row>34</xdr:row>
      <xdr:rowOff>93345</xdr:rowOff>
    </xdr:from>
    <xdr:ext cx="105413" cy="173253"/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5571901" y="9595933"/>
          <a:ext cx="105413" cy="17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D</a:t>
          </a:r>
        </a:p>
      </xdr:txBody>
    </xdr:sp>
    <xdr:clientData/>
  </xdr:oneCellAnchor>
  <xdr:oneCellAnchor>
    <xdr:from>
      <xdr:col>14</xdr:col>
      <xdr:colOff>34290</xdr:colOff>
      <xdr:row>34</xdr:row>
      <xdr:rowOff>93345</xdr:rowOff>
    </xdr:from>
    <xdr:ext cx="90409" cy="182878"/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4435961" y="9640196"/>
          <a:ext cx="90409" cy="17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E</a:t>
          </a:r>
        </a:p>
      </xdr:txBody>
    </xdr:sp>
    <xdr:clientData/>
  </xdr:oneCellAnchor>
  <xdr:oneCellAnchor>
    <xdr:from>
      <xdr:col>12</xdr:col>
      <xdr:colOff>19050</xdr:colOff>
      <xdr:row>38</xdr:row>
      <xdr:rowOff>83820</xdr:rowOff>
    </xdr:from>
    <xdr:ext cx="95347" cy="182878"/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3765737" y="10455985"/>
          <a:ext cx="95347" cy="17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A</a:t>
          </a:r>
        </a:p>
      </xdr:txBody>
    </xdr:sp>
    <xdr:clientData/>
  </xdr:oneCellAnchor>
  <xdr:oneCellAnchor>
    <xdr:from>
      <xdr:col>12</xdr:col>
      <xdr:colOff>19050</xdr:colOff>
      <xdr:row>40</xdr:row>
      <xdr:rowOff>38100</xdr:rowOff>
    </xdr:from>
    <xdr:ext cx="94065" cy="173253"/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3672168" y="10650071"/>
          <a:ext cx="94065" cy="17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B</a:t>
          </a:r>
        </a:p>
      </xdr:txBody>
    </xdr:sp>
    <xdr:clientData/>
  </xdr:oneCellAnchor>
  <xdr:oneCellAnchor>
    <xdr:from>
      <xdr:col>25</xdr:col>
      <xdr:colOff>9525</xdr:colOff>
      <xdr:row>38</xdr:row>
      <xdr:rowOff>85725</xdr:rowOff>
    </xdr:from>
    <xdr:ext cx="105413" cy="173253"/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7741584" y="10395137"/>
          <a:ext cx="105413" cy="17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D</a:t>
          </a:r>
        </a:p>
      </xdr:txBody>
    </xdr:sp>
    <xdr:clientData/>
  </xdr:oneCellAnchor>
  <xdr:oneCellAnchor>
    <xdr:from>
      <xdr:col>25</xdr:col>
      <xdr:colOff>9525</xdr:colOff>
      <xdr:row>40</xdr:row>
      <xdr:rowOff>40005</xdr:rowOff>
    </xdr:from>
    <xdr:ext cx="90409" cy="173253"/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7741584" y="10651976"/>
          <a:ext cx="90409" cy="17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E</a:t>
          </a:r>
        </a:p>
      </xdr:txBody>
    </xdr:sp>
    <xdr:clientData/>
  </xdr:oneCellAnchor>
  <xdr:oneCellAnchor>
    <xdr:from>
      <xdr:col>25</xdr:col>
      <xdr:colOff>9525</xdr:colOff>
      <xdr:row>42</xdr:row>
      <xdr:rowOff>47625</xdr:rowOff>
    </xdr:from>
    <xdr:ext cx="270652" cy="173253"/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7741584" y="10962154"/>
          <a:ext cx="270652" cy="17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D+E</a:t>
          </a:r>
        </a:p>
      </xdr:txBody>
    </xdr:sp>
    <xdr:clientData/>
  </xdr:oneCellAnchor>
  <xdr:twoCellAnchor editAs="oneCell">
    <xdr:from>
      <xdr:col>16</xdr:col>
      <xdr:colOff>9525</xdr:colOff>
      <xdr:row>46</xdr:row>
      <xdr:rowOff>38100</xdr:rowOff>
    </xdr:from>
    <xdr:to>
      <xdr:col>19</xdr:col>
      <xdr:colOff>226723</xdr:colOff>
      <xdr:row>47</xdr:row>
      <xdr:rowOff>9525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4933950" y="11601450"/>
          <a:ext cx="1152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(B+E)÷(C+F)*100</a:t>
          </a:r>
        </a:p>
      </xdr:txBody>
    </xdr:sp>
    <xdr:clientData/>
  </xdr:twoCellAnchor>
  <xdr:oneCellAnchor>
    <xdr:from>
      <xdr:col>12</xdr:col>
      <xdr:colOff>19050</xdr:colOff>
      <xdr:row>42</xdr:row>
      <xdr:rowOff>38100</xdr:rowOff>
    </xdr:from>
    <xdr:ext cx="264240" cy="173253"/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3672168" y="10952629"/>
          <a:ext cx="264240" cy="17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A+B</a:t>
          </a:r>
        </a:p>
      </xdr:txBody>
    </xdr:sp>
    <xdr:clientData/>
  </xdr:oneCellAnchor>
  <xdr:twoCellAnchor editAs="oneCell">
    <xdr:from>
      <xdr:col>12</xdr:col>
      <xdr:colOff>0</xdr:colOff>
      <xdr:row>44</xdr:row>
      <xdr:rowOff>38100</xdr:rowOff>
    </xdr:from>
    <xdr:to>
      <xdr:col>13</xdr:col>
      <xdr:colOff>76200</xdr:colOff>
      <xdr:row>45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3657600" y="11287125"/>
          <a:ext cx="390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B</a:t>
          </a:r>
          <a:r>
            <a:rPr lang="en-US" sz="1000" b="0" i="0" u="none" strike="noStrike" baseline="0">
              <a:solidFill>
                <a:srgbClr val="808080"/>
              </a:solidFill>
              <a:latin typeface="Arial"/>
              <a:ea typeface="Tahoma"/>
              <a:cs typeface="Arial"/>
            </a:rPr>
            <a:t>÷</a:t>
          </a:r>
          <a:r>
            <a:rPr lang="en-US" sz="1000" b="0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C</a:t>
          </a:r>
        </a:p>
      </xdr:txBody>
    </xdr:sp>
    <xdr:clientData/>
  </xdr:twoCellAnchor>
  <xdr:oneCellAnchor>
    <xdr:from>
      <xdr:col>9</xdr:col>
      <xdr:colOff>34290</xdr:colOff>
      <xdr:row>42</xdr:row>
      <xdr:rowOff>38100</xdr:rowOff>
    </xdr:from>
    <xdr:ext cx="106083" cy="173253"/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2822314" y="11037794"/>
          <a:ext cx="95475" cy="17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C</a:t>
          </a:r>
        </a:p>
      </xdr:txBody>
    </xdr:sp>
    <xdr:clientData/>
  </xdr:oneCellAnchor>
  <xdr:oneCellAnchor>
    <xdr:from>
      <xdr:col>22</xdr:col>
      <xdr:colOff>19050</xdr:colOff>
      <xdr:row>42</xdr:row>
      <xdr:rowOff>47625</xdr:rowOff>
    </xdr:from>
    <xdr:ext cx="94827" cy="182878"/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7002556" y="11047319"/>
          <a:ext cx="85344" cy="17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F</a:t>
          </a:r>
        </a:p>
      </xdr:txBody>
    </xdr:sp>
    <xdr:clientData/>
  </xdr:oneCellAnchor>
  <xdr:twoCellAnchor editAs="oneCell">
    <xdr:from>
      <xdr:col>25</xdr:col>
      <xdr:colOff>9525</xdr:colOff>
      <xdr:row>44</xdr:row>
      <xdr:rowOff>57150</xdr:rowOff>
    </xdr:from>
    <xdr:to>
      <xdr:col>26</xdr:col>
      <xdr:colOff>85725</xdr:colOff>
      <xdr:row>45</xdr:row>
      <xdr:rowOff>19470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7753350" y="1130617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E</a:t>
          </a:r>
          <a:r>
            <a:rPr lang="en-US" sz="1000" b="0" i="0" u="none" strike="noStrike" baseline="0">
              <a:solidFill>
                <a:srgbClr val="808080"/>
              </a:solidFill>
              <a:latin typeface="Arial"/>
              <a:ea typeface="Tahoma"/>
              <a:cs typeface="Arial"/>
            </a:rPr>
            <a:t>÷F</a:t>
          </a:r>
          <a:endParaRPr lang="en-US" sz="1000" b="0" i="0" u="none" strike="noStrike" baseline="0">
            <a:solidFill>
              <a:srgbClr val="80808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66675</xdr:colOff>
      <xdr:row>0</xdr:row>
      <xdr:rowOff>561975</xdr:rowOff>
    </xdr:from>
    <xdr:to>
      <xdr:col>4</xdr:col>
      <xdr:colOff>76200</xdr:colOff>
      <xdr:row>2</xdr:row>
      <xdr:rowOff>133350</xdr:rowOff>
    </xdr:to>
    <xdr:pic>
      <xdr:nvPicPr>
        <xdr:cNvPr id="1203" name="Picture 19" descr="city logo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619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autoPageBreaks="0"/>
  </sheetPr>
  <dimension ref="A1:AN71"/>
  <sheetViews>
    <sheetView showGridLines="0" tabSelected="1" zoomScale="85" zoomScaleNormal="85" zoomScaleSheetLayoutView="85" workbookViewId="0">
      <selection activeCell="B12" sqref="B12:I12"/>
    </sheetView>
  </sheetViews>
  <sheetFormatPr defaultColWidth="9.140625" defaultRowHeight="13.15"/>
  <cols>
    <col min="1" max="1" width="3" style="1" customWidth="1"/>
    <col min="2" max="6" width="4.7109375" style="1" customWidth="1"/>
    <col min="7" max="7" width="4.7109375" style="3" customWidth="1"/>
    <col min="8" max="9" width="4.7109375" style="1" customWidth="1"/>
    <col min="10" max="10" width="4.7109375" style="3" customWidth="1"/>
    <col min="11" max="27" width="4.7109375" style="1" customWidth="1"/>
    <col min="28" max="28" width="4.42578125" style="1" customWidth="1"/>
    <col min="29" max="32" width="9.140625" style="2"/>
    <col min="33" max="16384" width="9.140625" style="1"/>
  </cols>
  <sheetData>
    <row r="1" spans="2:40" ht="58.5" customHeight="1">
      <c r="B1" s="50" t="str">
        <f>UPPER("city of Irvine
construction &amp; demolition debris recycling plan
")</f>
        <v xml:space="preserve">CITY OF IRVINE
CONSTRUCTION &amp; DEMOLITION DEBRIS RECYCLING PLAN
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162"/>
      <c r="AC1" s="163"/>
      <c r="AD1" s="163"/>
      <c r="AE1" s="163"/>
      <c r="AF1" s="163"/>
      <c r="AG1" s="162"/>
      <c r="AH1" s="162"/>
      <c r="AI1" s="162"/>
      <c r="AJ1" s="162"/>
      <c r="AK1" s="162"/>
      <c r="AL1" s="162"/>
      <c r="AM1" s="162"/>
      <c r="AN1" s="162"/>
    </row>
    <row r="2" spans="2:40" ht="50.25" customHeight="1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162"/>
      <c r="AC2" s="163"/>
      <c r="AD2" s="163"/>
      <c r="AE2" s="163"/>
      <c r="AF2" s="163"/>
      <c r="AG2" s="162"/>
      <c r="AH2" s="162"/>
      <c r="AI2" s="162"/>
      <c r="AJ2" s="162"/>
      <c r="AK2" s="162"/>
      <c r="AL2" s="162"/>
      <c r="AM2" s="162"/>
      <c r="AN2" s="162"/>
    </row>
    <row r="3" spans="2:40" ht="24.75" customHeight="1" thickBot="1">
      <c r="B3" s="53" t="str">
        <f>UPPER("Post Project Final Report and Compliance Form")</f>
        <v>POST PROJECT FINAL REPORT AND COMPLIANCE FORM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162"/>
      <c r="AC3" s="163"/>
      <c r="AD3" s="163"/>
      <c r="AE3" s="163"/>
      <c r="AF3" s="163"/>
      <c r="AG3" s="162"/>
      <c r="AH3" s="162"/>
      <c r="AI3" s="162"/>
      <c r="AJ3" s="162"/>
      <c r="AK3" s="162"/>
      <c r="AL3" s="162"/>
      <c r="AM3" s="162"/>
      <c r="AN3" s="162"/>
    </row>
    <row r="4" spans="2:40" ht="24.95" customHeight="1" thickTop="1">
      <c r="B4" s="3" t="s">
        <v>1</v>
      </c>
      <c r="C4" s="162"/>
      <c r="D4" s="162"/>
      <c r="E4" s="162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164"/>
      <c r="R4" s="3"/>
      <c r="S4" s="163"/>
      <c r="T4" s="4" t="s">
        <v>2</v>
      </c>
      <c r="U4" s="56"/>
      <c r="V4" s="56"/>
      <c r="W4" s="56"/>
      <c r="X4" s="56"/>
      <c r="Y4" s="56"/>
      <c r="Z4" s="56"/>
      <c r="AA4" s="56"/>
      <c r="AB4" s="162"/>
      <c r="AC4" s="163"/>
      <c r="AD4" s="163"/>
      <c r="AE4" s="163"/>
      <c r="AF4" s="163"/>
      <c r="AG4" s="162"/>
      <c r="AH4" s="162"/>
      <c r="AI4" s="162"/>
      <c r="AJ4" s="162"/>
      <c r="AK4" s="162"/>
      <c r="AL4" s="162"/>
      <c r="AM4" s="162"/>
      <c r="AN4" s="162"/>
    </row>
    <row r="5" spans="2:40" ht="24.95" customHeight="1">
      <c r="B5" s="3" t="s">
        <v>3</v>
      </c>
      <c r="C5" s="162"/>
      <c r="D5" s="162"/>
      <c r="E5" s="162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162"/>
      <c r="S5" s="4" t="s">
        <v>4</v>
      </c>
      <c r="T5" s="52"/>
      <c r="U5" s="52"/>
      <c r="V5" s="52"/>
      <c r="W5" s="52"/>
      <c r="X5" s="52"/>
      <c r="Y5" s="52"/>
      <c r="Z5" s="52"/>
      <c r="AA5" s="52"/>
      <c r="AB5" s="162"/>
      <c r="AC5" s="163"/>
      <c r="AD5" s="163"/>
      <c r="AE5" s="163"/>
      <c r="AF5" s="163"/>
      <c r="AG5" s="162"/>
      <c r="AH5" s="162"/>
      <c r="AI5" s="162"/>
      <c r="AJ5" s="162"/>
      <c r="AK5" s="162"/>
      <c r="AL5" s="162"/>
      <c r="AM5" s="162"/>
      <c r="AN5" s="162"/>
    </row>
    <row r="6" spans="2:40" ht="9.9499999999999993" customHeight="1" thickBot="1">
      <c r="B6" s="3"/>
      <c r="C6" s="162"/>
      <c r="D6" s="162"/>
      <c r="E6" s="162"/>
      <c r="F6" s="162"/>
      <c r="H6" s="162"/>
      <c r="I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3"/>
      <c r="AD6" s="163"/>
      <c r="AE6" s="163"/>
      <c r="AF6" s="163"/>
      <c r="AG6" s="162"/>
      <c r="AH6" s="162"/>
      <c r="AI6" s="162"/>
      <c r="AJ6" s="162"/>
      <c r="AK6" s="162"/>
      <c r="AL6" s="162"/>
      <c r="AM6" s="162"/>
      <c r="AN6" s="162"/>
    </row>
    <row r="7" spans="2:40" ht="42.75" customHeight="1" thickTop="1">
      <c r="B7" s="72" t="s">
        <v>5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162"/>
      <c r="AC7" s="5"/>
      <c r="AD7" s="5"/>
      <c r="AE7" s="5"/>
      <c r="AF7" s="5"/>
      <c r="AG7" s="30"/>
      <c r="AH7" s="162"/>
      <c r="AI7" s="162"/>
      <c r="AJ7" s="162"/>
      <c r="AK7" s="162"/>
      <c r="AL7" s="162"/>
      <c r="AM7" s="162"/>
      <c r="AN7" s="162"/>
    </row>
    <row r="8" spans="2:40" ht="20.100000000000001" customHeight="1">
      <c r="B8" s="131" t="s">
        <v>6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2"/>
      <c r="AB8" s="162"/>
      <c r="AC8" s="5" t="s">
        <v>7</v>
      </c>
      <c r="AD8" s="5" t="s">
        <v>8</v>
      </c>
      <c r="AE8" s="5" t="s">
        <v>9</v>
      </c>
      <c r="AF8" s="5" t="s">
        <v>10</v>
      </c>
      <c r="AG8" s="30"/>
      <c r="AH8" s="162"/>
      <c r="AI8" s="162"/>
      <c r="AJ8" s="162"/>
      <c r="AK8" s="162"/>
      <c r="AL8" s="162"/>
      <c r="AM8" s="162"/>
      <c r="AN8" s="162"/>
    </row>
    <row r="9" spans="2:40" ht="15" customHeight="1">
      <c r="B9" s="135" t="str">
        <f>UPPER("I. Disposal Facilities")</f>
        <v>I. DISPOSAL FACILITIES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65"/>
      <c r="O9" s="165"/>
      <c r="P9" s="135" t="s">
        <v>11</v>
      </c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65"/>
      <c r="AC9" s="31"/>
      <c r="AD9" s="31"/>
      <c r="AE9" s="31"/>
      <c r="AF9" s="31"/>
      <c r="AG9" s="32"/>
      <c r="AH9" s="165"/>
      <c r="AI9" s="165"/>
      <c r="AJ9" s="165"/>
      <c r="AK9" s="165"/>
      <c r="AL9" s="165"/>
      <c r="AM9" s="165"/>
      <c r="AN9" s="165"/>
    </row>
    <row r="10" spans="2:40" s="7" customFormat="1" ht="26.1" customHeight="1" thickBot="1">
      <c r="B10" s="166" t="s">
        <v>12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167"/>
      <c r="O10" s="167"/>
      <c r="P10" s="166" t="s">
        <v>13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6"/>
      <c r="AC10" s="33"/>
      <c r="AD10" s="33"/>
      <c r="AE10" s="33"/>
      <c r="AF10" s="33"/>
      <c r="AG10" s="34"/>
      <c r="AH10" s="6"/>
      <c r="AI10" s="6"/>
      <c r="AJ10" s="6"/>
      <c r="AK10" s="6"/>
      <c r="AL10" s="6"/>
      <c r="AM10" s="6"/>
      <c r="AN10" s="6"/>
    </row>
    <row r="11" spans="2:40" ht="20.100000000000001" customHeight="1" thickBot="1">
      <c r="B11" s="133" t="s">
        <v>14</v>
      </c>
      <c r="C11" s="134"/>
      <c r="D11" s="134"/>
      <c r="E11" s="134"/>
      <c r="F11" s="134"/>
      <c r="G11" s="134"/>
      <c r="H11" s="134"/>
      <c r="I11" s="134"/>
      <c r="J11" s="96" t="s">
        <v>15</v>
      </c>
      <c r="K11" s="97"/>
      <c r="L11" s="97"/>
      <c r="M11" s="98"/>
      <c r="N11" s="3"/>
      <c r="O11" s="162"/>
      <c r="P11" s="133" t="s">
        <v>14</v>
      </c>
      <c r="Q11" s="134"/>
      <c r="R11" s="134"/>
      <c r="S11" s="134"/>
      <c r="T11" s="134"/>
      <c r="U11" s="134"/>
      <c r="V11" s="134"/>
      <c r="W11" s="134"/>
      <c r="X11" s="96" t="s">
        <v>15</v>
      </c>
      <c r="Y11" s="97"/>
      <c r="Z11" s="97"/>
      <c r="AA11" s="98"/>
      <c r="AB11" s="3"/>
      <c r="AC11" s="5"/>
      <c r="AD11" s="5"/>
      <c r="AE11" s="5"/>
      <c r="AF11" s="5"/>
      <c r="AG11" s="30"/>
      <c r="AH11" s="162"/>
      <c r="AI11" s="162"/>
      <c r="AJ11" s="162"/>
      <c r="AK11" s="162"/>
      <c r="AL11" s="162"/>
      <c r="AM11" s="162"/>
      <c r="AN11" s="162"/>
    </row>
    <row r="12" spans="2:40" ht="20.100000000000001" customHeight="1">
      <c r="B12" s="129"/>
      <c r="C12" s="130"/>
      <c r="D12" s="130"/>
      <c r="E12" s="130"/>
      <c r="F12" s="130"/>
      <c r="G12" s="130"/>
      <c r="H12" s="130"/>
      <c r="I12" s="130"/>
      <c r="J12" s="90"/>
      <c r="K12" s="91"/>
      <c r="L12" s="91"/>
      <c r="M12" s="92"/>
      <c r="N12" s="8"/>
      <c r="O12" s="162"/>
      <c r="P12" s="129"/>
      <c r="Q12" s="130"/>
      <c r="R12" s="130"/>
      <c r="S12" s="130"/>
      <c r="T12" s="130"/>
      <c r="U12" s="130"/>
      <c r="V12" s="130"/>
      <c r="W12" s="130"/>
      <c r="X12" s="90"/>
      <c r="Y12" s="91"/>
      <c r="Z12" s="91"/>
      <c r="AA12" s="92"/>
      <c r="AB12" s="8"/>
      <c r="AC12" s="5"/>
      <c r="AD12" s="5"/>
      <c r="AE12" s="5"/>
      <c r="AF12" s="5"/>
      <c r="AG12" s="30"/>
      <c r="AH12" s="162"/>
      <c r="AI12" s="162"/>
      <c r="AJ12" s="162"/>
      <c r="AK12" s="162"/>
      <c r="AL12" s="162"/>
      <c r="AM12" s="162"/>
      <c r="AN12" s="162"/>
    </row>
    <row r="13" spans="2:40" ht="20.100000000000001" customHeight="1" thickBot="1">
      <c r="B13" s="80"/>
      <c r="C13" s="81"/>
      <c r="D13" s="81"/>
      <c r="E13" s="81"/>
      <c r="F13" s="81"/>
      <c r="G13" s="81"/>
      <c r="H13" s="81"/>
      <c r="I13" s="81"/>
      <c r="J13" s="93"/>
      <c r="K13" s="94"/>
      <c r="L13" s="94"/>
      <c r="M13" s="95"/>
      <c r="N13" s="8"/>
      <c r="O13" s="162"/>
      <c r="P13" s="80"/>
      <c r="Q13" s="81"/>
      <c r="R13" s="81"/>
      <c r="S13" s="81"/>
      <c r="T13" s="81"/>
      <c r="U13" s="81"/>
      <c r="V13" s="81"/>
      <c r="W13" s="81"/>
      <c r="X13" s="93"/>
      <c r="Y13" s="94"/>
      <c r="Z13" s="94"/>
      <c r="AA13" s="95"/>
      <c r="AB13" s="8"/>
      <c r="AC13" s="5"/>
      <c r="AD13" s="5"/>
      <c r="AE13" s="5"/>
      <c r="AF13" s="5"/>
      <c r="AG13" s="30"/>
      <c r="AH13" s="162"/>
      <c r="AI13" s="162"/>
      <c r="AJ13" s="162"/>
      <c r="AK13" s="162"/>
      <c r="AL13" s="162"/>
      <c r="AM13" s="162"/>
      <c r="AN13" s="162"/>
    </row>
    <row r="14" spans="2:40" ht="20.100000000000001" customHeight="1" thickBot="1">
      <c r="B14" s="9"/>
      <c r="C14" s="49"/>
      <c r="D14" s="49"/>
      <c r="E14" s="49"/>
      <c r="F14" s="49"/>
      <c r="G14" s="49"/>
      <c r="H14" s="49"/>
      <c r="I14" s="10" t="s">
        <v>16</v>
      </c>
      <c r="J14" s="168" t="str">
        <f>IF(SUM(J12:M13)=0,"",SUM(J12:M13))</f>
        <v/>
      </c>
      <c r="K14" s="169"/>
      <c r="L14" s="169"/>
      <c r="M14" s="170"/>
      <c r="N14" s="8"/>
      <c r="O14" s="162"/>
      <c r="P14" s="9"/>
      <c r="Q14" s="49"/>
      <c r="R14" s="49"/>
      <c r="S14" s="49"/>
      <c r="T14" s="49"/>
      <c r="U14" s="49"/>
      <c r="V14" s="49"/>
      <c r="W14" s="10" t="s">
        <v>16</v>
      </c>
      <c r="X14" s="168" t="str">
        <f>IF(SUM(X12:AA13)=0,"",SUM(X12:AA13))</f>
        <v/>
      </c>
      <c r="Y14" s="169"/>
      <c r="Z14" s="169"/>
      <c r="AA14" s="170"/>
      <c r="AB14" s="8"/>
      <c r="AC14" s="11">
        <f>IF(J14="",0,J14)</f>
        <v>0</v>
      </c>
      <c r="AD14" s="11">
        <f>IF(X14="",0,X14)</f>
        <v>0</v>
      </c>
      <c r="AE14" s="11">
        <f>SUM(AC14:AD14)</f>
        <v>0</v>
      </c>
      <c r="AF14" s="12" t="e">
        <f>AD14/AE14</f>
        <v>#DIV/0!</v>
      </c>
      <c r="AG14" s="30"/>
      <c r="AH14" s="162"/>
      <c r="AI14" s="162"/>
      <c r="AJ14" s="162"/>
      <c r="AK14" s="162"/>
      <c r="AL14" s="162"/>
      <c r="AM14" s="162"/>
      <c r="AN14" s="162"/>
    </row>
    <row r="15" spans="2:40" ht="9.9499999999999993" customHeight="1">
      <c r="B15" s="162"/>
      <c r="C15" s="162"/>
      <c r="D15" s="162"/>
      <c r="E15" s="162"/>
      <c r="F15" s="162"/>
      <c r="H15" s="162"/>
      <c r="I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1"/>
      <c r="AD15" s="11"/>
      <c r="AE15" s="11"/>
      <c r="AF15" s="12"/>
      <c r="AG15" s="30"/>
      <c r="AH15" s="162"/>
      <c r="AI15" s="162"/>
      <c r="AJ15" s="162"/>
      <c r="AK15" s="162"/>
      <c r="AL15" s="162"/>
      <c r="AM15" s="162"/>
      <c r="AN15" s="162"/>
    </row>
    <row r="16" spans="2:40" ht="20.100000000000001" customHeight="1">
      <c r="B16" s="131" t="s">
        <v>17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2"/>
      <c r="AB16" s="162"/>
      <c r="AC16" s="11"/>
      <c r="AD16" s="11"/>
      <c r="AE16" s="11"/>
      <c r="AF16" s="12"/>
      <c r="AG16" s="30"/>
      <c r="AH16" s="162"/>
      <c r="AI16" s="162"/>
      <c r="AJ16" s="162"/>
      <c r="AK16" s="162"/>
      <c r="AL16" s="162"/>
      <c r="AM16" s="162"/>
      <c r="AN16" s="162"/>
    </row>
    <row r="17" spans="2:33" ht="15.75" customHeight="1">
      <c r="B17" s="48" t="str">
        <f>UPPER("III. Disposal Facilities")</f>
        <v>III. DISPOSAL FACILITIES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2"/>
      <c r="AC17" s="11"/>
      <c r="AD17" s="11"/>
      <c r="AE17" s="11"/>
      <c r="AF17" s="12"/>
      <c r="AG17" s="30"/>
    </row>
    <row r="18" spans="2:33" s="7" customFormat="1" ht="15.95" customHeight="1" thickBot="1">
      <c r="B18" s="171" t="s">
        <v>12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72"/>
      <c r="AC18" s="13"/>
      <c r="AD18" s="13"/>
      <c r="AE18" s="13"/>
      <c r="AF18" s="35"/>
      <c r="AG18" s="36"/>
    </row>
    <row r="19" spans="2:33" ht="20.100000000000001" customHeight="1" thickBot="1">
      <c r="B19" s="133" t="s">
        <v>14</v>
      </c>
      <c r="C19" s="134"/>
      <c r="D19" s="134"/>
      <c r="E19" s="134"/>
      <c r="F19" s="134"/>
      <c r="G19" s="134"/>
      <c r="H19" s="134"/>
      <c r="I19" s="134"/>
      <c r="J19" s="96" t="s">
        <v>15</v>
      </c>
      <c r="K19" s="97"/>
      <c r="L19" s="97"/>
      <c r="M19" s="98"/>
      <c r="N19" s="3"/>
      <c r="O19" s="162"/>
      <c r="P19" s="133" t="s">
        <v>14</v>
      </c>
      <c r="Q19" s="134"/>
      <c r="R19" s="134"/>
      <c r="S19" s="134"/>
      <c r="T19" s="134"/>
      <c r="U19" s="134"/>
      <c r="V19" s="134"/>
      <c r="W19" s="134"/>
      <c r="X19" s="96" t="s">
        <v>15</v>
      </c>
      <c r="Y19" s="97"/>
      <c r="Z19" s="97"/>
      <c r="AA19" s="98"/>
      <c r="AB19" s="3"/>
      <c r="AC19" s="11"/>
      <c r="AD19" s="11"/>
      <c r="AE19" s="11"/>
      <c r="AF19" s="12"/>
      <c r="AG19" s="30"/>
    </row>
    <row r="20" spans="2:33" ht="20.100000000000001" customHeight="1">
      <c r="B20" s="129"/>
      <c r="C20" s="130"/>
      <c r="D20" s="130"/>
      <c r="E20" s="130"/>
      <c r="F20" s="130"/>
      <c r="G20" s="130"/>
      <c r="H20" s="130"/>
      <c r="I20" s="130"/>
      <c r="J20" s="90"/>
      <c r="K20" s="91"/>
      <c r="L20" s="91"/>
      <c r="M20" s="92"/>
      <c r="N20" s="8"/>
      <c r="O20" s="162"/>
      <c r="P20" s="129"/>
      <c r="Q20" s="130"/>
      <c r="R20" s="130"/>
      <c r="S20" s="130"/>
      <c r="T20" s="130"/>
      <c r="U20" s="130"/>
      <c r="V20" s="130"/>
      <c r="W20" s="130"/>
      <c r="X20" s="90"/>
      <c r="Y20" s="91"/>
      <c r="Z20" s="91"/>
      <c r="AA20" s="92"/>
      <c r="AB20" s="8"/>
      <c r="AC20" s="11"/>
      <c r="AD20" s="11"/>
      <c r="AE20" s="11"/>
      <c r="AF20" s="12"/>
      <c r="AG20" s="30"/>
    </row>
    <row r="21" spans="2:33" ht="20.100000000000001" customHeight="1" thickBot="1">
      <c r="B21" s="80"/>
      <c r="C21" s="81"/>
      <c r="D21" s="81"/>
      <c r="E21" s="81"/>
      <c r="F21" s="81"/>
      <c r="G21" s="81"/>
      <c r="H21" s="81"/>
      <c r="I21" s="81"/>
      <c r="J21" s="93"/>
      <c r="K21" s="94"/>
      <c r="L21" s="94"/>
      <c r="M21" s="95"/>
      <c r="N21" s="8"/>
      <c r="O21" s="162"/>
      <c r="P21" s="80"/>
      <c r="Q21" s="81"/>
      <c r="R21" s="81"/>
      <c r="S21" s="81"/>
      <c r="T21" s="81"/>
      <c r="U21" s="81"/>
      <c r="V21" s="81"/>
      <c r="W21" s="81"/>
      <c r="X21" s="93"/>
      <c r="Y21" s="94"/>
      <c r="Z21" s="94"/>
      <c r="AA21" s="95"/>
      <c r="AB21" s="8"/>
      <c r="AC21" s="11"/>
      <c r="AD21" s="11"/>
      <c r="AE21" s="11"/>
      <c r="AF21" s="12"/>
      <c r="AG21" s="30"/>
    </row>
    <row r="22" spans="2:33" ht="20.100000000000001" customHeight="1" thickBot="1">
      <c r="B22" s="9"/>
      <c r="C22" s="49"/>
      <c r="D22" s="49"/>
      <c r="E22" s="49"/>
      <c r="F22" s="49"/>
      <c r="G22" s="49"/>
      <c r="H22" s="49"/>
      <c r="I22" s="49"/>
      <c r="J22" s="14"/>
      <c r="K22" s="15"/>
      <c r="L22" s="162"/>
      <c r="M22" s="162"/>
      <c r="N22" s="162"/>
      <c r="O22" s="162"/>
      <c r="P22" s="162"/>
      <c r="Q22" s="49"/>
      <c r="R22" s="49"/>
      <c r="S22" s="49"/>
      <c r="T22" s="49"/>
      <c r="U22" s="49"/>
      <c r="V22" s="49"/>
      <c r="W22" s="10" t="s">
        <v>16</v>
      </c>
      <c r="X22" s="168" t="str">
        <f>IF(SUM(J20:M21,X20:AA21)=0,"",SUM(J20:M21,X20:AA21))</f>
        <v/>
      </c>
      <c r="Y22" s="169"/>
      <c r="Z22" s="169"/>
      <c r="AA22" s="170"/>
      <c r="AB22" s="8"/>
      <c r="AC22" s="11">
        <f>IF(X22="",0,X22)</f>
        <v>0</v>
      </c>
      <c r="AD22" s="11"/>
      <c r="AE22" s="11"/>
      <c r="AF22" s="12"/>
      <c r="AG22" s="30"/>
    </row>
    <row r="23" spans="2:33" ht="15" customHeight="1">
      <c r="B23" s="48" t="s">
        <v>18</v>
      </c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2"/>
      <c r="AC23" s="11"/>
      <c r="AD23" s="11"/>
      <c r="AE23" s="11"/>
      <c r="AF23" s="12"/>
      <c r="AG23" s="30"/>
    </row>
    <row r="24" spans="2:33" s="7" customFormat="1" ht="15.95" customHeight="1" thickBot="1">
      <c r="B24" s="173" t="s">
        <v>19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172"/>
      <c r="AC24" s="13"/>
      <c r="AD24" s="13"/>
      <c r="AE24" s="13"/>
      <c r="AF24" s="35"/>
      <c r="AG24" s="36"/>
    </row>
    <row r="25" spans="2:33" ht="20.100000000000001" customHeight="1" thickBot="1">
      <c r="B25" s="57" t="s">
        <v>20</v>
      </c>
      <c r="C25" s="58"/>
      <c r="D25" s="58"/>
      <c r="E25" s="58"/>
      <c r="F25" s="58"/>
      <c r="G25" s="58"/>
      <c r="H25" s="58"/>
      <c r="I25" s="58"/>
      <c r="J25" s="59"/>
      <c r="K25" s="57" t="s">
        <v>21</v>
      </c>
      <c r="L25" s="58"/>
      <c r="M25" s="58"/>
      <c r="N25" s="58"/>
      <c r="O25" s="58"/>
      <c r="P25" s="58"/>
      <c r="Q25" s="58"/>
      <c r="R25" s="58"/>
      <c r="S25" s="59"/>
      <c r="T25" s="60" t="s">
        <v>15</v>
      </c>
      <c r="U25" s="61"/>
      <c r="V25" s="61"/>
      <c r="W25" s="62"/>
      <c r="X25" s="16"/>
      <c r="Y25" s="3"/>
      <c r="Z25" s="3"/>
      <c r="AA25" s="162"/>
      <c r="AB25" s="11"/>
      <c r="AC25" s="11"/>
      <c r="AD25" s="11"/>
      <c r="AE25" s="12"/>
      <c r="AF25" s="30"/>
      <c r="AG25" s="162"/>
    </row>
    <row r="26" spans="2:33" ht="20.100000000000001" customHeight="1">
      <c r="B26" s="76"/>
      <c r="C26" s="88"/>
      <c r="D26" s="88"/>
      <c r="E26" s="88"/>
      <c r="F26" s="88"/>
      <c r="G26" s="88"/>
      <c r="H26" s="88"/>
      <c r="I26" s="88"/>
      <c r="J26" s="89"/>
      <c r="K26" s="76"/>
      <c r="L26" s="77"/>
      <c r="M26" s="77"/>
      <c r="N26" s="77"/>
      <c r="O26" s="77"/>
      <c r="P26" s="77"/>
      <c r="Q26" s="77"/>
      <c r="R26" s="77"/>
      <c r="S26" s="78"/>
      <c r="T26" s="73"/>
      <c r="U26" s="74"/>
      <c r="V26" s="74"/>
      <c r="W26" s="75"/>
      <c r="X26" s="17"/>
      <c r="Y26" s="8"/>
      <c r="Z26" s="8"/>
      <c r="AA26" s="162"/>
      <c r="AB26" s="11"/>
      <c r="AC26" s="11"/>
      <c r="AD26" s="11"/>
      <c r="AE26" s="12"/>
      <c r="AF26" s="30"/>
      <c r="AG26" s="162"/>
    </row>
    <row r="27" spans="2:33" ht="20.100000000000001" customHeight="1">
      <c r="B27" s="63"/>
      <c r="C27" s="101"/>
      <c r="D27" s="101"/>
      <c r="E27" s="101"/>
      <c r="F27" s="101"/>
      <c r="G27" s="101"/>
      <c r="H27" s="101"/>
      <c r="I27" s="101"/>
      <c r="J27" s="102"/>
      <c r="K27" s="63"/>
      <c r="L27" s="64"/>
      <c r="M27" s="64"/>
      <c r="N27" s="64"/>
      <c r="O27" s="64"/>
      <c r="P27" s="64"/>
      <c r="Q27" s="64"/>
      <c r="R27" s="64"/>
      <c r="S27" s="65"/>
      <c r="T27" s="103"/>
      <c r="U27" s="104"/>
      <c r="V27" s="104"/>
      <c r="W27" s="105"/>
      <c r="X27" s="17"/>
      <c r="Y27" s="8"/>
      <c r="Z27" s="8"/>
      <c r="AA27" s="162"/>
      <c r="AB27" s="11"/>
      <c r="AC27" s="11"/>
      <c r="AD27" s="11"/>
      <c r="AE27" s="12"/>
      <c r="AF27" s="30"/>
      <c r="AG27" s="162"/>
    </row>
    <row r="28" spans="2:33" ht="20.100000000000001" customHeight="1" thickBot="1">
      <c r="B28" s="66"/>
      <c r="C28" s="115"/>
      <c r="D28" s="115"/>
      <c r="E28" s="115"/>
      <c r="F28" s="115"/>
      <c r="G28" s="115"/>
      <c r="H28" s="115"/>
      <c r="I28" s="115"/>
      <c r="J28" s="116"/>
      <c r="K28" s="66"/>
      <c r="L28" s="67"/>
      <c r="M28" s="67"/>
      <c r="N28" s="67"/>
      <c r="O28" s="67"/>
      <c r="P28" s="67"/>
      <c r="Q28" s="67"/>
      <c r="R28" s="67"/>
      <c r="S28" s="68"/>
      <c r="T28" s="106"/>
      <c r="U28" s="107"/>
      <c r="V28" s="107"/>
      <c r="W28" s="108"/>
      <c r="X28" s="17"/>
      <c r="Y28" s="8"/>
      <c r="Z28" s="8"/>
      <c r="AA28" s="162"/>
      <c r="AB28" s="11"/>
      <c r="AC28" s="11"/>
      <c r="AD28" s="11"/>
      <c r="AE28" s="12"/>
      <c r="AF28" s="30"/>
      <c r="AG28" s="162"/>
    </row>
    <row r="29" spans="2:33" ht="20.100000000000001" customHeight="1" thickBot="1">
      <c r="B29" s="49"/>
      <c r="C29" s="49"/>
      <c r="D29" s="49"/>
      <c r="E29" s="49"/>
      <c r="F29" s="49"/>
      <c r="G29" s="49"/>
      <c r="H29" s="49"/>
      <c r="I29" s="14"/>
      <c r="J29" s="15"/>
      <c r="K29" s="162"/>
      <c r="L29" s="162"/>
      <c r="M29" s="162"/>
      <c r="N29" s="162"/>
      <c r="O29" s="162"/>
      <c r="P29" s="49"/>
      <c r="Q29" s="49"/>
      <c r="R29" s="18"/>
      <c r="S29" s="10" t="s">
        <v>16</v>
      </c>
      <c r="T29" s="168" t="str">
        <f>IF(SUM(T26:W28)=0,"",SUM(T26:W28))</f>
        <v/>
      </c>
      <c r="U29" s="169"/>
      <c r="V29" s="169"/>
      <c r="W29" s="170"/>
      <c r="X29" s="174"/>
      <c r="Y29" s="162"/>
      <c r="Z29" s="162"/>
      <c r="AA29" s="8"/>
      <c r="AB29" s="8"/>
      <c r="AC29" s="11"/>
      <c r="AD29" s="11">
        <f>IF(T29="",0,T29)</f>
        <v>0</v>
      </c>
      <c r="AE29" s="11"/>
      <c r="AF29" s="12"/>
      <c r="AG29" s="30"/>
    </row>
    <row r="30" spans="2:33" ht="15" customHeight="1">
      <c r="B30" s="48" t="s">
        <v>22</v>
      </c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2"/>
      <c r="AC30" s="11"/>
      <c r="AD30" s="11"/>
      <c r="AE30" s="11"/>
      <c r="AF30" s="12"/>
      <c r="AG30" s="30"/>
    </row>
    <row r="31" spans="2:33" s="7" customFormat="1" ht="15.95" customHeight="1" thickBot="1">
      <c r="B31" s="166" t="s">
        <v>23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87"/>
      <c r="Y31" s="87"/>
      <c r="Z31" s="87"/>
      <c r="AA31" s="87"/>
      <c r="AB31" s="172"/>
      <c r="AC31" s="13"/>
      <c r="AD31" s="13"/>
      <c r="AE31" s="13"/>
      <c r="AF31" s="35"/>
      <c r="AG31" s="36"/>
    </row>
    <row r="32" spans="2:33" ht="39.75" customHeight="1" thickBot="1">
      <c r="B32" s="83" t="s">
        <v>14</v>
      </c>
      <c r="C32" s="84"/>
      <c r="D32" s="84"/>
      <c r="E32" s="84"/>
      <c r="F32" s="84"/>
      <c r="G32" s="84"/>
      <c r="H32" s="84"/>
      <c r="I32" s="84"/>
      <c r="J32" s="84"/>
      <c r="K32" s="69" t="s">
        <v>24</v>
      </c>
      <c r="L32" s="85"/>
      <c r="M32" s="85"/>
      <c r="N32" s="85"/>
      <c r="O32" s="69" t="s">
        <v>25</v>
      </c>
      <c r="P32" s="70"/>
      <c r="Q32" s="70"/>
      <c r="R32" s="71"/>
      <c r="S32" s="69" t="s">
        <v>26</v>
      </c>
      <c r="T32" s="70"/>
      <c r="U32" s="70"/>
      <c r="V32" s="79"/>
      <c r="W32" s="174"/>
      <c r="X32" s="162"/>
      <c r="Y32" s="162"/>
      <c r="Z32" s="162"/>
      <c r="AA32" s="162"/>
      <c r="AB32" s="162"/>
      <c r="AC32" s="11"/>
      <c r="AD32" s="11"/>
      <c r="AE32" s="11"/>
      <c r="AF32" s="12"/>
      <c r="AG32" s="30"/>
    </row>
    <row r="33" spans="1:33" ht="20.100000000000001" customHeight="1">
      <c r="A33" s="162"/>
      <c r="B33" s="117"/>
      <c r="C33" s="118"/>
      <c r="D33" s="118"/>
      <c r="E33" s="118"/>
      <c r="F33" s="118"/>
      <c r="G33" s="118"/>
      <c r="H33" s="118"/>
      <c r="I33" s="118"/>
      <c r="J33" s="118"/>
      <c r="K33" s="121"/>
      <c r="L33" s="122"/>
      <c r="M33" s="122"/>
      <c r="N33" s="122"/>
      <c r="O33" s="90" t="str">
        <f>IF((K33*0.65)=0,"",(K33*0.65))</f>
        <v/>
      </c>
      <c r="P33" s="74"/>
      <c r="Q33" s="74"/>
      <c r="R33" s="109"/>
      <c r="S33" s="123" t="str">
        <f>IF(ISERROR((K33-O33)),"",(K33-O33))</f>
        <v/>
      </c>
      <c r="T33" s="124"/>
      <c r="U33" s="124"/>
      <c r="V33" s="125"/>
      <c r="W33" s="162"/>
      <c r="X33" s="162"/>
      <c r="Y33" s="162"/>
      <c r="Z33" s="162"/>
      <c r="AA33" s="162"/>
      <c r="AB33" s="162"/>
      <c r="AC33" s="11"/>
      <c r="AD33" s="11"/>
      <c r="AE33" s="11"/>
      <c r="AF33" s="12"/>
      <c r="AG33" s="30"/>
    </row>
    <row r="34" spans="1:33" ht="20.100000000000001" customHeight="1" thickBot="1">
      <c r="A34" s="162"/>
      <c r="B34" s="119"/>
      <c r="C34" s="120"/>
      <c r="D34" s="120"/>
      <c r="E34" s="120"/>
      <c r="F34" s="120"/>
      <c r="G34" s="120"/>
      <c r="H34" s="120"/>
      <c r="I34" s="120"/>
      <c r="J34" s="120"/>
      <c r="K34" s="99"/>
      <c r="L34" s="100"/>
      <c r="M34" s="100"/>
      <c r="N34" s="100"/>
      <c r="O34" s="110" t="str">
        <f>IF((K34*0.65)=0,"",(K34*0.65))</f>
        <v/>
      </c>
      <c r="P34" s="111"/>
      <c r="Q34" s="111"/>
      <c r="R34" s="112"/>
      <c r="S34" s="126" t="str">
        <f>IF(ISERROR((K34-O34)),"",(K34-O34))</f>
        <v/>
      </c>
      <c r="T34" s="127"/>
      <c r="U34" s="127"/>
      <c r="V34" s="128"/>
      <c r="W34" s="162"/>
      <c r="X34" s="162"/>
      <c r="Y34" s="162"/>
      <c r="Z34" s="162"/>
      <c r="AA34" s="162"/>
      <c r="AB34" s="162"/>
      <c r="AC34" s="11"/>
      <c r="AD34" s="11"/>
      <c r="AE34" s="11"/>
      <c r="AF34" s="12"/>
      <c r="AG34" s="30"/>
    </row>
    <row r="35" spans="1:33" ht="20.100000000000001" customHeight="1" thickBot="1">
      <c r="A35" s="162"/>
      <c r="B35" s="9"/>
      <c r="C35" s="49"/>
      <c r="D35" s="49"/>
      <c r="E35" s="49"/>
      <c r="F35" s="49"/>
      <c r="G35" s="49"/>
      <c r="H35" s="49"/>
      <c r="I35" s="49"/>
      <c r="J35" s="14"/>
      <c r="K35" s="15"/>
      <c r="L35" s="162"/>
      <c r="M35" s="162"/>
      <c r="N35" s="162"/>
      <c r="O35" s="175" t="str">
        <f>IF(SUM(O33:R34)=0,"",(SUM(O33:R34)))</f>
        <v/>
      </c>
      <c r="P35" s="113"/>
      <c r="Q35" s="113"/>
      <c r="R35" s="114"/>
      <c r="S35" s="175" t="str">
        <f>IF(SUM(S33:V34)=0,"",(SUM(S33:V34)))</f>
        <v/>
      </c>
      <c r="T35" s="113"/>
      <c r="U35" s="113"/>
      <c r="V35" s="114"/>
      <c r="W35" s="162"/>
      <c r="X35" s="162"/>
      <c r="Y35" s="162"/>
      <c r="Z35" s="162"/>
      <c r="AA35" s="162"/>
      <c r="AB35" s="8"/>
      <c r="AC35" s="37">
        <f>IF(S35="",0,S35)</f>
        <v>0</v>
      </c>
      <c r="AD35" s="37">
        <f>IF(O35="",0,O35)</f>
        <v>0</v>
      </c>
      <c r="AE35" s="5"/>
      <c r="AF35" s="12"/>
      <c r="AG35" s="30"/>
    </row>
    <row r="36" spans="1:33" ht="9.75" customHeight="1">
      <c r="A36" s="162"/>
      <c r="B36" s="162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2"/>
      <c r="AC36" s="11">
        <f>SUM(AC22:AC35)</f>
        <v>0</v>
      </c>
      <c r="AD36" s="11">
        <f>SUM(AD22:AD35)</f>
        <v>0</v>
      </c>
      <c r="AE36" s="11">
        <f>SUM(AC36:AD36)</f>
        <v>0</v>
      </c>
      <c r="AF36" s="12" t="e">
        <f>AD36/AE36</f>
        <v>#DIV/0!</v>
      </c>
      <c r="AG36" s="30"/>
    </row>
    <row r="37" spans="1:33" s="19" customFormat="1" ht="20.100000000000001" customHeight="1">
      <c r="A37" s="176"/>
      <c r="B37" s="20" t="s">
        <v>27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176"/>
      <c r="AC37" s="11">
        <f>AC36+AC14</f>
        <v>0</v>
      </c>
      <c r="AD37" s="11">
        <f>AD36+AD14</f>
        <v>0</v>
      </c>
      <c r="AE37" s="11">
        <f>SUM(AD37,AC37)</f>
        <v>0</v>
      </c>
      <c r="AF37" s="12" t="e">
        <f>AD37/AE37</f>
        <v>#DIV/0!</v>
      </c>
      <c r="AG37" s="38"/>
    </row>
    <row r="38" spans="1:33" s="7" customFormat="1" ht="15" customHeight="1">
      <c r="A38" s="172"/>
      <c r="B38" s="173" t="s">
        <v>28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172"/>
      <c r="AC38" s="13"/>
      <c r="AD38" s="13"/>
      <c r="AE38" s="13"/>
      <c r="AF38" s="35"/>
      <c r="AG38" s="36"/>
    </row>
    <row r="39" spans="1:33" ht="20.100000000000001" customHeight="1">
      <c r="A39" s="163"/>
      <c r="B39" s="145" t="s">
        <v>29</v>
      </c>
      <c r="C39" s="146"/>
      <c r="D39" s="146"/>
      <c r="E39" s="146"/>
      <c r="F39" s="146"/>
      <c r="G39" s="146"/>
      <c r="H39" s="146"/>
      <c r="I39" s="147"/>
      <c r="J39" s="150" t="str">
        <f>IF(AC14=0,"",AC14)</f>
        <v/>
      </c>
      <c r="K39" s="151"/>
      <c r="L39" s="152"/>
      <c r="M39" s="21"/>
      <c r="N39" s="176"/>
      <c r="O39" s="176"/>
      <c r="P39" s="176"/>
      <c r="Q39" s="176"/>
      <c r="R39" s="176"/>
      <c r="S39" s="176"/>
      <c r="T39" s="162"/>
      <c r="U39" s="162"/>
      <c r="V39" s="22" t="s">
        <v>30</v>
      </c>
      <c r="W39" s="150" t="str">
        <f>IF(AC36=0,"",AC36)</f>
        <v/>
      </c>
      <c r="X39" s="151"/>
      <c r="Y39" s="152"/>
      <c r="Z39" s="162"/>
      <c r="AA39" s="162"/>
      <c r="AB39" s="162"/>
      <c r="AC39" s="177"/>
      <c r="AD39" s="177"/>
      <c r="AE39" s="178"/>
      <c r="AF39" s="163"/>
      <c r="AG39" s="162"/>
    </row>
    <row r="40" spans="1:33" ht="5.0999999999999996" customHeight="1">
      <c r="A40" s="163"/>
      <c r="B40" s="163"/>
      <c r="C40" s="163"/>
      <c r="D40" s="179"/>
      <c r="E40" s="179"/>
      <c r="F40" s="179"/>
      <c r="G40" s="179"/>
      <c r="H40" s="179"/>
      <c r="I40" s="46"/>
      <c r="J40" s="23"/>
      <c r="K40" s="23"/>
      <c r="L40" s="23"/>
      <c r="M40" s="21"/>
      <c r="N40" s="176"/>
      <c r="O40" s="176"/>
      <c r="P40" s="176"/>
      <c r="Q40" s="176"/>
      <c r="R40" s="176"/>
      <c r="S40" s="176"/>
      <c r="T40" s="162"/>
      <c r="U40" s="162"/>
      <c r="V40" s="22"/>
      <c r="W40" s="23"/>
      <c r="X40" s="23"/>
      <c r="Y40" s="23"/>
      <c r="Z40" s="162"/>
      <c r="AA40" s="162"/>
      <c r="AB40" s="162"/>
      <c r="AC40" s="163"/>
      <c r="AD40" s="163"/>
      <c r="AE40" s="163"/>
      <c r="AF40" s="163"/>
      <c r="AG40" s="162"/>
    </row>
    <row r="41" spans="1:33" ht="20.100000000000001" customHeight="1">
      <c r="A41" s="163"/>
      <c r="B41" s="145" t="s">
        <v>31</v>
      </c>
      <c r="C41" s="146"/>
      <c r="D41" s="146"/>
      <c r="E41" s="146"/>
      <c r="F41" s="146"/>
      <c r="G41" s="146"/>
      <c r="H41" s="146"/>
      <c r="I41" s="147"/>
      <c r="J41" s="150" t="str">
        <f>IF(AD14=0,"",AD14)</f>
        <v/>
      </c>
      <c r="K41" s="151"/>
      <c r="L41" s="152"/>
      <c r="M41" s="21"/>
      <c r="N41" s="180"/>
      <c r="O41" s="181"/>
      <c r="P41" s="181"/>
      <c r="Q41" s="176"/>
      <c r="R41" s="176"/>
      <c r="S41" s="181"/>
      <c r="T41" s="162"/>
      <c r="U41" s="162"/>
      <c r="V41" s="22" t="s">
        <v>32</v>
      </c>
      <c r="W41" s="150" t="str">
        <f>IF(AD36=0,"",AD36)</f>
        <v/>
      </c>
      <c r="X41" s="151"/>
      <c r="Y41" s="152"/>
      <c r="Z41" s="162"/>
      <c r="AA41" s="162"/>
      <c r="AB41" s="162"/>
      <c r="AC41" s="163"/>
      <c r="AD41" s="163"/>
      <c r="AE41" s="162"/>
      <c r="AF41" s="163"/>
      <c r="AG41" s="162"/>
    </row>
    <row r="42" spans="1:33" ht="5.0999999999999996" customHeight="1">
      <c r="A42" s="163"/>
      <c r="B42" s="163"/>
      <c r="C42" s="163"/>
      <c r="D42" s="179"/>
      <c r="E42" s="179"/>
      <c r="F42" s="179"/>
      <c r="G42" s="179"/>
      <c r="H42" s="179"/>
      <c r="I42" s="46"/>
      <c r="J42" s="23"/>
      <c r="K42" s="23"/>
      <c r="L42" s="23"/>
      <c r="M42" s="21"/>
      <c r="N42" s="180"/>
      <c r="O42" s="181"/>
      <c r="P42" s="181"/>
      <c r="Q42" s="176"/>
      <c r="R42" s="176"/>
      <c r="S42" s="181"/>
      <c r="T42" s="162"/>
      <c r="U42" s="162"/>
      <c r="V42" s="22"/>
      <c r="W42" s="23"/>
      <c r="X42" s="23"/>
      <c r="Y42" s="23"/>
      <c r="Z42" s="162"/>
      <c r="AA42" s="162"/>
      <c r="AB42" s="162"/>
      <c r="AC42" s="163"/>
      <c r="AD42" s="163"/>
      <c r="AE42" s="163"/>
      <c r="AF42" s="163"/>
      <c r="AG42" s="162"/>
    </row>
    <row r="43" spans="1:33" ht="20.100000000000001" customHeight="1">
      <c r="A43" s="145" t="s">
        <v>33</v>
      </c>
      <c r="B43" s="146"/>
      <c r="C43" s="146"/>
      <c r="D43" s="146"/>
      <c r="E43" s="146"/>
      <c r="F43" s="146"/>
      <c r="G43" s="146"/>
      <c r="H43" s="146"/>
      <c r="I43" s="147"/>
      <c r="J43" s="156" t="str">
        <f>IF(AE14=0,"",AE14)</f>
        <v/>
      </c>
      <c r="K43" s="157"/>
      <c r="L43" s="158"/>
      <c r="M43" s="21"/>
      <c r="N43" s="176"/>
      <c r="O43" s="176"/>
      <c r="P43" s="176"/>
      <c r="Q43" s="176"/>
      <c r="R43" s="176"/>
      <c r="S43" s="176"/>
      <c r="T43" s="162"/>
      <c r="U43" s="162"/>
      <c r="V43" s="22" t="s">
        <v>34</v>
      </c>
      <c r="W43" s="156" t="str">
        <f>IF(AE36=0,"",AE36)</f>
        <v/>
      </c>
      <c r="X43" s="157"/>
      <c r="Y43" s="158"/>
      <c r="Z43" s="162"/>
      <c r="AA43" s="162"/>
      <c r="AB43" s="162"/>
      <c r="AC43" s="163"/>
      <c r="AD43" s="163"/>
      <c r="AE43" s="162"/>
      <c r="AF43" s="163"/>
      <c r="AG43" s="162"/>
    </row>
    <row r="44" spans="1:33" ht="5.0999999999999996" customHeight="1" thickBot="1">
      <c r="A44" s="163"/>
      <c r="B44" s="163"/>
      <c r="C44" s="163"/>
      <c r="D44" s="179"/>
      <c r="E44" s="179"/>
      <c r="F44" s="179"/>
      <c r="G44" s="179"/>
      <c r="H44" s="179"/>
      <c r="I44" s="46"/>
      <c r="J44" s="24"/>
      <c r="K44" s="24"/>
      <c r="L44" s="24"/>
      <c r="M44" s="21"/>
      <c r="N44" s="176"/>
      <c r="O44" s="176"/>
      <c r="P44" s="176"/>
      <c r="Q44" s="176"/>
      <c r="R44" s="176"/>
      <c r="S44" s="176"/>
      <c r="T44" s="162"/>
      <c r="U44" s="162"/>
      <c r="V44" s="22"/>
      <c r="W44" s="24"/>
      <c r="X44" s="24"/>
      <c r="Y44" s="24"/>
      <c r="Z44" s="162"/>
      <c r="AA44" s="162"/>
      <c r="AB44" s="162"/>
      <c r="AC44" s="5"/>
      <c r="AD44" s="163"/>
      <c r="AE44" s="163"/>
      <c r="AF44" s="163"/>
      <c r="AG44" s="162"/>
    </row>
    <row r="45" spans="1:33" ht="20.100000000000001" customHeight="1" thickBot="1">
      <c r="A45" s="163"/>
      <c r="B45" s="145" t="s">
        <v>35</v>
      </c>
      <c r="C45" s="146"/>
      <c r="D45" s="146"/>
      <c r="E45" s="146"/>
      <c r="F45" s="146"/>
      <c r="G45" s="146"/>
      <c r="H45" s="146"/>
      <c r="I45" s="148"/>
      <c r="J45" s="159" t="str">
        <f>IF(ISERROR(AF14),"",AF14)</f>
        <v/>
      </c>
      <c r="K45" s="160"/>
      <c r="L45" s="161"/>
      <c r="M45" s="21"/>
      <c r="N45" s="180"/>
      <c r="O45" s="176"/>
      <c r="P45" s="176"/>
      <c r="Q45" s="176"/>
      <c r="R45" s="176"/>
      <c r="S45" s="176"/>
      <c r="T45" s="162"/>
      <c r="U45" s="162"/>
      <c r="V45" s="22" t="s">
        <v>36</v>
      </c>
      <c r="W45" s="159" t="str">
        <f>IF(ISERROR(AF36),"",(AF36))</f>
        <v/>
      </c>
      <c r="X45" s="160"/>
      <c r="Y45" s="161"/>
      <c r="Z45" s="162"/>
      <c r="AA45" s="162"/>
      <c r="AB45" s="162"/>
      <c r="AC45" s="5"/>
      <c r="AD45" s="163"/>
      <c r="AE45" s="163"/>
      <c r="AF45" s="163"/>
      <c r="AG45" s="162"/>
    </row>
    <row r="46" spans="1:33" ht="5.25" customHeight="1" thickBot="1">
      <c r="A46" s="162"/>
      <c r="B46" s="162"/>
      <c r="C46" s="162"/>
      <c r="D46" s="180"/>
      <c r="E46" s="176"/>
      <c r="F46" s="176"/>
      <c r="G46" s="176"/>
      <c r="H46" s="176"/>
      <c r="I46" s="182"/>
      <c r="J46" s="25"/>
      <c r="K46" s="25"/>
      <c r="L46" s="25"/>
      <c r="M46" s="21"/>
      <c r="N46" s="180"/>
      <c r="O46" s="176"/>
      <c r="P46" s="176"/>
      <c r="Q46" s="176"/>
      <c r="R46" s="176"/>
      <c r="S46" s="176"/>
      <c r="T46" s="182"/>
      <c r="U46" s="25"/>
      <c r="V46" s="25"/>
      <c r="W46" s="25"/>
      <c r="X46" s="162"/>
      <c r="Y46" s="162"/>
      <c r="Z46" s="162"/>
      <c r="AA46" s="162"/>
      <c r="AB46" s="162"/>
      <c r="AC46" s="5"/>
      <c r="AD46" s="5"/>
      <c r="AE46" s="5"/>
      <c r="AF46" s="163"/>
      <c r="AG46" s="162"/>
    </row>
    <row r="47" spans="1:33" ht="20.100000000000001" customHeight="1" thickBot="1">
      <c r="A47" s="162"/>
      <c r="B47" s="162"/>
      <c r="C47" s="162"/>
      <c r="D47" s="180"/>
      <c r="E47" s="176"/>
      <c r="F47" s="176"/>
      <c r="G47" s="176"/>
      <c r="H47" s="176"/>
      <c r="I47" s="179"/>
      <c r="J47" s="25"/>
      <c r="K47" s="25"/>
      <c r="L47" s="162"/>
      <c r="M47" s="26" t="s">
        <v>37</v>
      </c>
      <c r="N47" s="153" t="str">
        <f>IF(ISERROR(AD37/AE37),"",(AD37/AE37))</f>
        <v/>
      </c>
      <c r="O47" s="154"/>
      <c r="P47" s="155"/>
      <c r="Q47" s="162"/>
      <c r="R47" s="27"/>
      <c r="S47" s="18"/>
      <c r="T47" s="176"/>
      <c r="U47" s="25"/>
      <c r="V47" s="25"/>
      <c r="W47" s="25"/>
      <c r="X47" s="162"/>
      <c r="Y47" s="162"/>
      <c r="Z47" s="162"/>
      <c r="AA47" s="162"/>
      <c r="AB47" s="162"/>
      <c r="AC47" s="5"/>
      <c r="AD47" s="5"/>
      <c r="AE47" s="5"/>
      <c r="AF47" s="163"/>
      <c r="AG47" s="162"/>
    </row>
    <row r="48" spans="1:33" ht="5.0999999999999996" customHeight="1" thickBot="1">
      <c r="A48" s="162"/>
      <c r="B48" s="162"/>
      <c r="C48" s="162"/>
      <c r="D48" s="180"/>
      <c r="E48" s="176"/>
      <c r="F48" s="176"/>
      <c r="G48" s="176"/>
      <c r="H48" s="176"/>
      <c r="I48" s="179"/>
      <c r="J48" s="25"/>
      <c r="K48" s="25"/>
      <c r="L48" s="25"/>
      <c r="M48" s="28"/>
      <c r="N48" s="28"/>
      <c r="O48" s="28"/>
      <c r="P48" s="183"/>
      <c r="Q48" s="18"/>
      <c r="R48" s="18"/>
      <c r="S48" s="176"/>
      <c r="T48" s="179"/>
      <c r="U48" s="25"/>
      <c r="V48" s="25"/>
      <c r="W48" s="25"/>
      <c r="X48" s="162"/>
      <c r="Y48" s="162"/>
      <c r="Z48" s="162"/>
      <c r="AA48" s="162"/>
      <c r="AB48" s="162"/>
      <c r="AC48" s="163"/>
      <c r="AD48" s="163"/>
      <c r="AE48" s="163"/>
      <c r="AF48" s="163"/>
      <c r="AG48" s="162"/>
    </row>
    <row r="49" spans="2:32" ht="9.9499999999999993" customHeight="1" thickTop="1">
      <c r="B49" s="184"/>
      <c r="C49" s="184"/>
      <c r="D49" s="184"/>
      <c r="E49" s="184"/>
      <c r="F49" s="184"/>
      <c r="G49" s="29"/>
      <c r="H49" s="184"/>
      <c r="I49" s="184"/>
      <c r="J49" s="29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62"/>
      <c r="AC49" s="163"/>
      <c r="AD49" s="163"/>
      <c r="AE49" s="163"/>
      <c r="AF49" s="163"/>
    </row>
    <row r="50" spans="2:32" ht="26.25" customHeight="1">
      <c r="B50" s="185" t="s">
        <v>38</v>
      </c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62"/>
      <c r="AC50" s="162"/>
      <c r="AD50" s="162"/>
      <c r="AE50" s="162"/>
      <c r="AF50" s="162"/>
    </row>
    <row r="51" spans="2:32" ht="18.75" customHeight="1"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62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62"/>
      <c r="AC51" s="162"/>
      <c r="AD51" s="162"/>
      <c r="AE51" s="162"/>
      <c r="AF51" s="162"/>
    </row>
    <row r="52" spans="2:32" ht="18" customHeight="1">
      <c r="B52" s="171" t="s">
        <v>39</v>
      </c>
      <c r="C52" s="162"/>
      <c r="D52" s="162"/>
      <c r="E52" s="162"/>
      <c r="F52" s="162"/>
      <c r="H52" s="162"/>
      <c r="I52" s="162"/>
      <c r="K52" s="162"/>
      <c r="L52" s="162"/>
      <c r="M52" s="162"/>
      <c r="N52" s="162"/>
      <c r="O52" s="162"/>
      <c r="P52" s="171" t="s">
        <v>40</v>
      </c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</row>
    <row r="53" spans="2:32" ht="18.75" customHeight="1"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62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62"/>
      <c r="AC53" s="162"/>
      <c r="AD53" s="162"/>
      <c r="AE53" s="162"/>
      <c r="AF53" s="162"/>
    </row>
    <row r="54" spans="2:32" ht="18" customHeight="1">
      <c r="B54" s="171" t="s">
        <v>41</v>
      </c>
      <c r="C54" s="162"/>
      <c r="D54" s="162"/>
      <c r="E54" s="162"/>
      <c r="F54" s="162"/>
      <c r="H54" s="162"/>
      <c r="I54" s="162"/>
      <c r="K54" s="162"/>
      <c r="L54" s="162"/>
      <c r="M54" s="162"/>
      <c r="N54" s="162"/>
      <c r="O54" s="162"/>
      <c r="P54" s="171" t="s">
        <v>40</v>
      </c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</row>
    <row r="55" spans="2:32">
      <c r="B55" s="162"/>
      <c r="C55" s="162"/>
      <c r="D55" s="162"/>
      <c r="E55" s="162"/>
      <c r="F55" s="162"/>
      <c r="H55" s="162"/>
      <c r="I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</row>
    <row r="56" spans="2:32">
      <c r="B56" s="162"/>
      <c r="C56" s="162"/>
      <c r="D56" s="162"/>
      <c r="E56" s="162"/>
      <c r="F56" s="162"/>
      <c r="G56" s="163" t="str">
        <f>IF(AE37=0,"","NOTE: This project generated")</f>
        <v/>
      </c>
      <c r="H56" s="187" t="str">
        <f>IF(AE37=0,"",AE37)</f>
        <v/>
      </c>
      <c r="I56" s="187"/>
      <c r="J56" s="188" t="str">
        <f>IF(AE37=0,"","tons of debris.")</f>
        <v/>
      </c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</row>
    <row r="57" spans="2:32">
      <c r="B57" s="162"/>
      <c r="C57" s="162"/>
      <c r="D57" s="162"/>
      <c r="E57" s="162"/>
      <c r="F57" s="162"/>
      <c r="G57" s="163" t="str">
        <f>IF(AF45=0,"","NOTE: This project generated")</f>
        <v/>
      </c>
      <c r="H57" s="187" t="str">
        <f>IF(AF45=0,"",AF45)</f>
        <v/>
      </c>
      <c r="I57" s="187"/>
      <c r="J57" s="188" t="str">
        <f>IF(AF45=0,"","tons of debris.")</f>
        <v/>
      </c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</row>
    <row r="58" spans="2:32">
      <c r="B58" s="162"/>
      <c r="C58" s="162"/>
      <c r="D58" s="162"/>
      <c r="E58" s="162"/>
      <c r="F58" s="162"/>
      <c r="G58" s="163"/>
      <c r="H58" s="189"/>
      <c r="I58" s="189"/>
      <c r="J58" s="188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</row>
    <row r="59" spans="2:32">
      <c r="B59" s="162"/>
      <c r="C59" s="162"/>
      <c r="D59" s="162"/>
      <c r="E59" s="162"/>
      <c r="F59" s="162"/>
      <c r="G59" s="163"/>
      <c r="H59" s="189"/>
      <c r="I59" s="189"/>
      <c r="J59" s="188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</row>
    <row r="60" spans="2:32" ht="13.9" thickBot="1">
      <c r="B60" s="162"/>
      <c r="C60" s="162"/>
      <c r="D60" s="162"/>
      <c r="E60" s="162"/>
      <c r="F60" s="162"/>
      <c r="H60" s="162"/>
      <c r="I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</row>
    <row r="61" spans="2:32" ht="13.9" thickTop="1">
      <c r="B61" s="140" t="s">
        <v>42</v>
      </c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2"/>
      <c r="AB61" s="162"/>
      <c r="AC61" s="163"/>
      <c r="AD61" s="163"/>
      <c r="AE61" s="163"/>
      <c r="AF61" s="163"/>
    </row>
    <row r="62" spans="2:32">
      <c r="B62" s="190" t="s">
        <v>43</v>
      </c>
      <c r="C62" s="162"/>
      <c r="D62" s="162"/>
      <c r="E62" s="162"/>
      <c r="F62" s="162"/>
      <c r="H62" s="162"/>
      <c r="I62" s="162"/>
      <c r="K62" s="162"/>
      <c r="L62" s="162"/>
      <c r="M62" s="162"/>
      <c r="N62" s="162"/>
      <c r="O62" s="162"/>
      <c r="P62" s="3"/>
      <c r="Q62" s="3"/>
      <c r="R62" s="162"/>
      <c r="S62" s="162"/>
      <c r="T62" s="3"/>
      <c r="U62" s="162"/>
      <c r="V62" s="162"/>
      <c r="W62" s="162"/>
      <c r="X62" s="162"/>
      <c r="Y62" s="162"/>
      <c r="Z62" s="162"/>
      <c r="AA62" s="191"/>
      <c r="AB62" s="162"/>
      <c r="AC62" s="163"/>
      <c r="AD62" s="163"/>
      <c r="AE62" s="163"/>
      <c r="AF62" s="163"/>
    </row>
    <row r="63" spans="2:32" ht="15" customHeight="1">
      <c r="B63" s="190"/>
      <c r="C63" s="44"/>
      <c r="D63" s="44"/>
      <c r="E63" s="45" t="s">
        <v>1</v>
      </c>
      <c r="F63" s="143" t="str">
        <f>IF(ISBLANK(F4),"",F4)</f>
        <v/>
      </c>
      <c r="G63" s="143"/>
      <c r="H63" s="143"/>
      <c r="I63" s="143"/>
      <c r="J63" s="143"/>
      <c r="K63" s="143"/>
      <c r="L63" s="162"/>
      <c r="M63"/>
      <c r="N63"/>
      <c r="O63"/>
      <c r="P63"/>
      <c r="Q63" s="162"/>
      <c r="R63" s="4" t="s">
        <v>44</v>
      </c>
      <c r="S63" s="144" t="str">
        <f>IF(ISBLANK(U4),"",U4)</f>
        <v/>
      </c>
      <c r="T63" s="144"/>
      <c r="U63" s="144"/>
      <c r="V63" s="144"/>
      <c r="W63" s="144"/>
      <c r="X63" s="162"/>
      <c r="Y63" s="162"/>
      <c r="Z63" s="162"/>
      <c r="AA63" s="191"/>
      <c r="AB63" s="162"/>
      <c r="AC63" s="163"/>
      <c r="AD63" s="163"/>
      <c r="AE63" s="163"/>
      <c r="AF63" s="163"/>
    </row>
    <row r="64" spans="2:32">
      <c r="B64" s="190"/>
      <c r="C64" s="162"/>
      <c r="D64" s="162"/>
      <c r="E64" s="162"/>
      <c r="F64" s="162"/>
      <c r="H64" s="162"/>
      <c r="I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91"/>
      <c r="AB64" s="162"/>
      <c r="AC64" s="163"/>
      <c r="AD64" s="163"/>
      <c r="AE64" s="163"/>
      <c r="AF64" s="163"/>
    </row>
    <row r="65" spans="2:27" ht="21.75" customHeight="1">
      <c r="B65" s="190"/>
      <c r="C65" s="162"/>
      <c r="D65" s="162"/>
      <c r="E65" s="162"/>
      <c r="F65" s="162"/>
      <c r="H65" s="162"/>
      <c r="I65" s="39" t="s">
        <v>45</v>
      </c>
      <c r="K65" s="40"/>
      <c r="L65" s="41" t="s">
        <v>46</v>
      </c>
      <c r="M65" s="176"/>
      <c r="N65" s="176"/>
      <c r="O65" s="40"/>
      <c r="P65" s="41" t="s">
        <v>47</v>
      </c>
      <c r="Q65" s="176"/>
      <c r="R65" s="162"/>
      <c r="S65" s="162"/>
      <c r="T65" s="162"/>
      <c r="U65" s="162"/>
      <c r="V65" s="162"/>
      <c r="W65" s="162"/>
      <c r="X65" s="162"/>
      <c r="Y65" s="162"/>
      <c r="Z65" s="162"/>
      <c r="AA65" s="191"/>
    </row>
    <row r="66" spans="2:27">
      <c r="B66" s="190"/>
      <c r="C66" s="162"/>
      <c r="D66" s="162"/>
      <c r="E66" s="162"/>
      <c r="F66" s="162"/>
      <c r="H66" s="162"/>
      <c r="I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91"/>
    </row>
    <row r="67" spans="2:27" ht="21.75" customHeight="1">
      <c r="B67" s="190"/>
      <c r="C67" s="162"/>
      <c r="D67" s="162"/>
      <c r="E67" s="162"/>
      <c r="F67" s="162"/>
      <c r="H67" s="162"/>
      <c r="I67" s="39" t="s">
        <v>48</v>
      </c>
      <c r="K67" s="40"/>
      <c r="L67" s="41" t="s">
        <v>46</v>
      </c>
      <c r="M67" s="176"/>
      <c r="N67" s="176"/>
      <c r="O67" s="40"/>
      <c r="P67" s="41" t="s">
        <v>47</v>
      </c>
      <c r="Q67" s="176"/>
      <c r="R67" s="162"/>
      <c r="S67" s="162"/>
      <c r="T67" s="162"/>
      <c r="U67" s="162"/>
      <c r="V67" s="162"/>
      <c r="W67" s="162"/>
      <c r="X67" s="162"/>
      <c r="Y67" s="162"/>
      <c r="Z67" s="162"/>
      <c r="AA67" s="191"/>
    </row>
    <row r="68" spans="2:27">
      <c r="B68" s="190"/>
      <c r="C68" s="162"/>
      <c r="D68" s="162"/>
      <c r="E68" s="162"/>
      <c r="F68" s="162"/>
      <c r="H68" s="162"/>
      <c r="I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91"/>
    </row>
    <row r="69" spans="2:27" ht="13.9">
      <c r="B69" s="190"/>
      <c r="C69" s="162"/>
      <c r="D69" s="162"/>
      <c r="E69" s="162"/>
      <c r="F69" s="162"/>
      <c r="G69" s="4" t="s">
        <v>49</v>
      </c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62"/>
      <c r="U69" s="4" t="s">
        <v>4</v>
      </c>
      <c r="V69" s="138"/>
      <c r="W69" s="138"/>
      <c r="X69" s="138"/>
      <c r="Y69" s="138"/>
      <c r="Z69" s="138"/>
      <c r="AA69" s="42"/>
    </row>
    <row r="70" spans="2:27" ht="13.9" thickBot="1">
      <c r="B70" s="192"/>
      <c r="C70" s="193"/>
      <c r="D70" s="193"/>
      <c r="E70" s="193"/>
      <c r="F70" s="193"/>
      <c r="G70" s="43"/>
      <c r="H70" s="193"/>
      <c r="I70" s="193"/>
      <c r="J70" s="4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93"/>
      <c r="W70" s="193"/>
      <c r="X70" s="193"/>
      <c r="Y70" s="193"/>
      <c r="Z70" s="193"/>
      <c r="AA70" s="194"/>
    </row>
    <row r="71" spans="2:27" ht="13.9" thickTop="1">
      <c r="B71" s="162"/>
      <c r="C71" s="162"/>
      <c r="D71" s="162"/>
      <c r="E71" s="162"/>
      <c r="F71" s="162"/>
      <c r="H71" s="162"/>
      <c r="I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</row>
  </sheetData>
  <sheetProtection algorithmName="SHA-512" hashValue="cjsJOQFE70//YnbszdEnB6+JXfkd1AoATax0XEM4/JvpNLMze0YKgG1A/5zwgvcCyNUXNRCUxnTdgcIt46sKFg==" saltValue="io6QyHk98uKOFtGYqDW5cQ==" spinCount="100000" sheet="1" objects="1" scenarios="1" selectLockedCells="1"/>
  <mergeCells count="96">
    <mergeCell ref="B41:I41"/>
    <mergeCell ref="B39:I39"/>
    <mergeCell ref="B45:I45"/>
    <mergeCell ref="B50:AA50"/>
    <mergeCell ref="B51:N51"/>
    <mergeCell ref="P51:AA51"/>
    <mergeCell ref="W39:Y39"/>
    <mergeCell ref="J39:L39"/>
    <mergeCell ref="N47:P47"/>
    <mergeCell ref="W41:Y41"/>
    <mergeCell ref="J43:L43"/>
    <mergeCell ref="J45:L45"/>
    <mergeCell ref="W45:Y45"/>
    <mergeCell ref="J41:L41"/>
    <mergeCell ref="A43:I43"/>
    <mergeCell ref="W43:Y43"/>
    <mergeCell ref="B53:N53"/>
    <mergeCell ref="H69:S69"/>
    <mergeCell ref="V69:Z69"/>
    <mergeCell ref="P53:AA53"/>
    <mergeCell ref="B61:AA61"/>
    <mergeCell ref="F63:K63"/>
    <mergeCell ref="S63:W63"/>
    <mergeCell ref="H57:I57"/>
    <mergeCell ref="H56:I56"/>
    <mergeCell ref="B8:AA8"/>
    <mergeCell ref="X11:AA11"/>
    <mergeCell ref="B19:I19"/>
    <mergeCell ref="J19:M19"/>
    <mergeCell ref="P19:W19"/>
    <mergeCell ref="B9:M9"/>
    <mergeCell ref="B10:M10"/>
    <mergeCell ref="P9:AA9"/>
    <mergeCell ref="P10:AA10"/>
    <mergeCell ref="J12:M12"/>
    <mergeCell ref="J13:M13"/>
    <mergeCell ref="X12:AA12"/>
    <mergeCell ref="J11:M11"/>
    <mergeCell ref="P11:W11"/>
    <mergeCell ref="P12:W12"/>
    <mergeCell ref="B11:I11"/>
    <mergeCell ref="B12:I12"/>
    <mergeCell ref="X22:AA22"/>
    <mergeCell ref="B13:I13"/>
    <mergeCell ref="B21:I21"/>
    <mergeCell ref="J21:M21"/>
    <mergeCell ref="B20:I20"/>
    <mergeCell ref="P13:W13"/>
    <mergeCell ref="P20:W20"/>
    <mergeCell ref="X20:AA20"/>
    <mergeCell ref="X21:AA21"/>
    <mergeCell ref="B16:AA16"/>
    <mergeCell ref="K34:N34"/>
    <mergeCell ref="B27:J27"/>
    <mergeCell ref="T27:W27"/>
    <mergeCell ref="T28:W28"/>
    <mergeCell ref="B38:AA38"/>
    <mergeCell ref="O33:R33"/>
    <mergeCell ref="O34:R34"/>
    <mergeCell ref="O35:R35"/>
    <mergeCell ref="B28:J28"/>
    <mergeCell ref="B33:J33"/>
    <mergeCell ref="B34:J34"/>
    <mergeCell ref="K33:N33"/>
    <mergeCell ref="S35:V35"/>
    <mergeCell ref="S33:V33"/>
    <mergeCell ref="S34:V34"/>
    <mergeCell ref="B7:AA7"/>
    <mergeCell ref="T26:W26"/>
    <mergeCell ref="K26:S26"/>
    <mergeCell ref="S32:V32"/>
    <mergeCell ref="P21:W21"/>
    <mergeCell ref="B24:AA24"/>
    <mergeCell ref="B32:J32"/>
    <mergeCell ref="K32:N32"/>
    <mergeCell ref="B31:AA31"/>
    <mergeCell ref="B25:J25"/>
    <mergeCell ref="B26:J26"/>
    <mergeCell ref="J20:M20"/>
    <mergeCell ref="X13:AA13"/>
    <mergeCell ref="X19:AA19"/>
    <mergeCell ref="J14:M14"/>
    <mergeCell ref="X14:AA14"/>
    <mergeCell ref="K25:S25"/>
    <mergeCell ref="T25:W25"/>
    <mergeCell ref="K27:S27"/>
    <mergeCell ref="K28:S28"/>
    <mergeCell ref="O32:R32"/>
    <mergeCell ref="T29:W29"/>
    <mergeCell ref="B1:AA1"/>
    <mergeCell ref="F5:Q5"/>
    <mergeCell ref="T5:AA5"/>
    <mergeCell ref="B3:AA3"/>
    <mergeCell ref="B2:AA2"/>
    <mergeCell ref="F4:P4"/>
    <mergeCell ref="U4:AA4"/>
  </mergeCells>
  <phoneticPr fontId="19" type="noConversion"/>
  <conditionalFormatting sqref="J45:L45">
    <cfRule type="cellIs" dxfId="3" priority="1" stopIfTrue="1" operator="greaterThanOrEqual">
      <formula>0.75</formula>
    </cfRule>
    <cfRule type="cellIs" dxfId="2" priority="2" stopIfTrue="1" operator="lessThan">
      <formula>0.75</formula>
    </cfRule>
  </conditionalFormatting>
  <conditionalFormatting sqref="W45:Y45">
    <cfRule type="cellIs" dxfId="1" priority="3" stopIfTrue="1" operator="greaterThanOrEqual">
      <formula>0.5</formula>
    </cfRule>
    <cfRule type="cellIs" dxfId="0" priority="4" stopIfTrue="1" operator="lessThan">
      <formula>0.5</formula>
    </cfRule>
  </conditionalFormatting>
  <printOptions horizontalCentered="1"/>
  <pageMargins left="0.17" right="0.13" top="0.4" bottom="0.4" header="0.35" footer="0.23"/>
  <pageSetup scale="79" fitToHeight="0" orientation="portrait" r:id="rId1"/>
  <headerFooter alignWithMargins="0">
    <oddFooter>&amp;L&amp;8rev. 03/14/11</oddFooter>
  </headerFooter>
  <rowBreaks count="1" manualBreakCount="1">
    <brk id="48" min="1" max="2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814D72CB8C641A2F66BAC4502405B" ma:contentTypeVersion="14" ma:contentTypeDescription="Create a new document." ma:contentTypeScope="" ma:versionID="8ee329ec4657ac141fdb6f2934e9b97c">
  <xsd:schema xmlns:xsd="http://www.w3.org/2001/XMLSchema" xmlns:xs="http://www.w3.org/2001/XMLSchema" xmlns:p="http://schemas.microsoft.com/office/2006/metadata/properties" xmlns:ns2="d8b177db-0468-4c2d-b342-94829518f5e1" xmlns:ns3="3df884f6-17a1-4073-a2b4-ffb2dd792719" targetNamespace="http://schemas.microsoft.com/office/2006/metadata/properties" ma:root="true" ma:fieldsID="5c826db9b1edc85def8ef19cbb1506d3" ns2:_="" ns3:_="">
    <xsd:import namespace="d8b177db-0468-4c2d-b342-94829518f5e1"/>
    <xsd:import namespace="3df884f6-17a1-4073-a2b4-ffb2dd7927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177db-0468-4c2d-b342-94829518f5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14b26a-b75a-44e7-a82f-6ba7d16787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f884f6-17a1-4073-a2b4-ffb2dd79271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5038da-dc52-47cb-9cc3-7648777c3a97}" ma:internalName="TaxCatchAll" ma:showField="CatchAllData" ma:web="3df884f6-17a1-4073-a2b4-ffb2dd7927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f884f6-17a1-4073-a2b4-ffb2dd792719" xsi:nil="true"/>
    <lcf76f155ced4ddcb4097134ff3c332f xmlns="d8b177db-0468-4c2d-b342-94829518f5e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10C83B-7D47-4F3B-BE75-4AF0CEE4EE75}"/>
</file>

<file path=customXml/itemProps2.xml><?xml version="1.0" encoding="utf-8"?>
<ds:datastoreItem xmlns:ds="http://schemas.openxmlformats.org/officeDocument/2006/customXml" ds:itemID="{ECE47BA0-0365-430A-ACC0-224858788B30}"/>
</file>

<file path=customXml/itemProps3.xml><?xml version="1.0" encoding="utf-8"?>
<ds:datastoreItem xmlns:ds="http://schemas.openxmlformats.org/officeDocument/2006/customXml" ds:itemID="{A8395CB6-67A9-4C09-A353-2C9583392C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>Michelle Nicholls, SCS Engineers</Manager>
  <Company>SCS Engineers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Irvine Waste Management Plan - Final Report</dc:title>
  <dc:subject>Construction &amp; Demolition Debris Recycling</dc:subject>
  <dc:creator>SCS Engineers and City of Irvine</dc:creator>
  <cp:keywords/>
  <dc:description/>
  <cp:lastModifiedBy>Emma Medina-Sisk</cp:lastModifiedBy>
  <cp:revision/>
  <dcterms:created xsi:type="dcterms:W3CDTF">2008-08-21T16:07:54Z</dcterms:created>
  <dcterms:modified xsi:type="dcterms:W3CDTF">2025-10-17T17:59:22Z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0x0101009AC814D72CB8C641A2F66BAC4502405B</vt:lpwstr>
  </property>
  <property fmtid="{D5CDD505-2E9C-101B-9397-08002B2CF9AE}" pid="4" name="MediaServiceImageTags">
    <vt:lpwstr/>
  </property>
</Properties>
</file>